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8910"/>
  </bookViews>
  <sheets>
    <sheet name="auditoria" sheetId="10" r:id="rId1"/>
  </sheets>
  <definedNames>
    <definedName name="_xlnm.Print_Area" localSheetId="0">auditoria!$A$1:$H$70</definedName>
  </definedNames>
  <calcPr calcId="171027"/>
  <fileRecoveryPr repairLoad="1"/>
</workbook>
</file>

<file path=xl/calcChain.xml><?xml version="1.0" encoding="utf-8"?>
<calcChain xmlns="http://schemas.openxmlformats.org/spreadsheetml/2006/main">
  <c r="B61" i="10"/>
  <c r="G61"/>
  <c r="H60"/>
  <c r="H59"/>
  <c r="H58"/>
  <c r="H57"/>
  <c r="H56"/>
  <c r="H55"/>
  <c r="H54"/>
  <c r="H53"/>
  <c r="H52"/>
  <c r="B51"/>
  <c r="G51"/>
  <c r="B46"/>
  <c r="G46"/>
  <c r="B29"/>
  <c r="G29"/>
  <c r="B28"/>
  <c r="B27"/>
  <c r="B26"/>
  <c r="B25"/>
  <c r="B24"/>
  <c r="B23"/>
  <c r="G22"/>
  <c r="B19"/>
  <c r="B18"/>
  <c r="B16"/>
  <c r="B15"/>
  <c r="G14"/>
  <c r="B22" l="1"/>
  <c r="B14"/>
  <c r="B12" l="1"/>
</calcChain>
</file>

<file path=xl/sharedStrings.xml><?xml version="1.0" encoding="utf-8"?>
<sst xmlns="http://schemas.openxmlformats.org/spreadsheetml/2006/main" count="281" uniqueCount="93">
  <si>
    <t>Ubicación</t>
  </si>
  <si>
    <t>Inversión aprobada</t>
  </si>
  <si>
    <t>Introducción de agua potable y alcantarillado sanitario</t>
  </si>
  <si>
    <t>Introducción de agua potable y alcantarillado sanitario C. Salvador Herrera Corral</t>
  </si>
  <si>
    <t>Introducción de agua potable y alcantarillado sanitario C. Dr. José Guillermo Ortíz Collazo</t>
  </si>
  <si>
    <t>Alcantarillado sanitario C. Charal</t>
  </si>
  <si>
    <t>Introducción de agua potable y alcantarillado sanitario C. Atún</t>
  </si>
  <si>
    <t>Introducción de agua potable y alcantarillado sanitario C. Islas Carolinas</t>
  </si>
  <si>
    <t>Introducción de línea de conducción de agua potable</t>
  </si>
  <si>
    <t>Rehabilitación de escuelas</t>
  </si>
  <si>
    <t>Construcción de techumbre en J. N. María Edme Álvarez</t>
  </si>
  <si>
    <t xml:space="preserve">Construcción de techumbre en J. N. Pedro Guillén </t>
  </si>
  <si>
    <t>Construcción de techumbre en Esc. Prim. Educando a la Niñez</t>
  </si>
  <si>
    <t>Construcción de techumbre en Esc. Prim. Ismael Ávalos</t>
  </si>
  <si>
    <t>Construcción de techumbre en Esc. Prim. Fed. Mariano Escobedo</t>
  </si>
  <si>
    <t>Construcción de techumbre en Tele Secundaria Independencia</t>
  </si>
  <si>
    <t>Pavimentación de calles</t>
  </si>
  <si>
    <t>Pavimentación C. Rubén Jaramillo</t>
  </si>
  <si>
    <t>Pavimentación C. 8 de Octubre</t>
  </si>
  <si>
    <t>Pavimentación C. José Velarde Romero</t>
  </si>
  <si>
    <t>Pavimentación C. Piedras</t>
  </si>
  <si>
    <t>Pavimentación C. Terrazo</t>
  </si>
  <si>
    <t>Pavimentación C. Gilberto Cortez</t>
  </si>
  <si>
    <t>Pavimentación C. Defensa Popular</t>
  </si>
  <si>
    <t>Pavimentación Priv. Francisco Portillo</t>
  </si>
  <si>
    <t>Pavimentación C. Candameño / Yepachic</t>
  </si>
  <si>
    <t>Pavimentación C. San Juanito</t>
  </si>
  <si>
    <t>Pavimentación C. Creel</t>
  </si>
  <si>
    <t>Pavimentación C. Algodón</t>
  </si>
  <si>
    <t>Pavimentación Priv. Fernando Montes de Oca</t>
  </si>
  <si>
    <t>Pavimentación C. Tercera</t>
  </si>
  <si>
    <t>Pavimentación C. Luis Escobar</t>
  </si>
  <si>
    <t>Pavimentación C. Juan Escutia</t>
  </si>
  <si>
    <t>Construcción de comedores comunitarios</t>
  </si>
  <si>
    <t>Construcción de comedor comunitario Ampliación Fronteriza</t>
  </si>
  <si>
    <t>Construcción de comedor comunitario Ladrillera</t>
  </si>
  <si>
    <t>Construcción de comedor comunitario Santa Fé</t>
  </si>
  <si>
    <t>Construcción de techumbre para el Refugio de Niños Desamparados Esmirna</t>
  </si>
  <si>
    <t>Constucción de cuartos</t>
  </si>
  <si>
    <t>Construcción de cuartos</t>
  </si>
  <si>
    <t>Introducción de agua potable y alcantarillado sanitario C. Che Guevara</t>
  </si>
  <si>
    <t>Introducción de agua potable y alcantarillado sanitario C. Santa Clara</t>
  </si>
  <si>
    <t>Introducción de agua potable y alcantarillado sanitario C. Sierra Maestra-Fidel Castro</t>
  </si>
  <si>
    <t>Introducción de agua potable y alcantarillado sanitario C. Isla Martinica</t>
  </si>
  <si>
    <t>Introducción de agua potable y alcantarillado sanitario C. Islas Malvinas</t>
  </si>
  <si>
    <t>Introducción de agua potable y alcantarillado sanitario C. Arturo Alvarez</t>
  </si>
  <si>
    <t>Introducción de agua potable y alcantarillado sanitario C. Atras quedo la Huella</t>
  </si>
  <si>
    <t>Introducción de agua potable y alcantarillado sanitario C. Huamantla</t>
  </si>
  <si>
    <t>Introducción de agua potable y alcantarillado sanitario C. Sombrerete</t>
  </si>
  <si>
    <t>Introducción de agua potable y alcantarillado sanitario C. Ramón Rayón</t>
  </si>
  <si>
    <t>Beneficiarios</t>
  </si>
  <si>
    <t>Metas</t>
  </si>
  <si>
    <t>Unidad</t>
  </si>
  <si>
    <t>Cantidad</t>
  </si>
  <si>
    <t>ML</t>
  </si>
  <si>
    <t>Escuela</t>
  </si>
  <si>
    <t>M2</t>
  </si>
  <si>
    <t>Obra</t>
  </si>
  <si>
    <t>Cuarto</t>
  </si>
  <si>
    <t>Obra o Acción a realizar</t>
  </si>
  <si>
    <t>Costo</t>
  </si>
  <si>
    <t>Entidad</t>
  </si>
  <si>
    <t>Municipio</t>
  </si>
  <si>
    <t>Localidad</t>
  </si>
  <si>
    <t>Chihuahua</t>
  </si>
  <si>
    <t>Ciudad Juarez</t>
  </si>
  <si>
    <t>MUNICIPIO DE JUÁREZ</t>
  </si>
  <si>
    <t>MONTOS QUE RECIBAN, OBRAS Y ACCIONES A REALIZAR CON EL FAIS</t>
  </si>
  <si>
    <t>DEL 01 DE JULIO AL 30 DE SEPTIEMBRE DE 2017</t>
  </si>
  <si>
    <t>Col. Anapra</t>
  </si>
  <si>
    <t>Col. Plutarco Elias Calles</t>
  </si>
  <si>
    <t xml:space="preserve">Col. Juanita Luna </t>
  </si>
  <si>
    <t>Col. Ampliación Felipe Angeles/ Col. Ladrillera</t>
  </si>
  <si>
    <t>Col. Mexico 68</t>
  </si>
  <si>
    <t>Col. 1ero de Septiembre</t>
  </si>
  <si>
    <t>Col. Division del Norte</t>
  </si>
  <si>
    <t>Col. Tarahumara</t>
  </si>
  <si>
    <t>Col. Felipe Angeles</t>
  </si>
  <si>
    <t>Col. El Papalote</t>
  </si>
  <si>
    <t>Col. Zaragoza</t>
  </si>
  <si>
    <t>Col. Zaragoza/El Papalote</t>
  </si>
  <si>
    <t>Col. Ampliacion Fronteriza</t>
  </si>
  <si>
    <t>Col. Ladrillera de Juarez</t>
  </si>
  <si>
    <t>Col. Bellavista</t>
  </si>
  <si>
    <t>Col. Granjas Santa Elena</t>
  </si>
  <si>
    <t>Col. Granjas del Desierto</t>
  </si>
  <si>
    <t>Col. Sara Lugo</t>
  </si>
  <si>
    <t>Col. Nueva Galeana</t>
  </si>
  <si>
    <t>Col. Kilometro 27</t>
  </si>
  <si>
    <t>Col. Lomas de Poleo</t>
  </si>
  <si>
    <t>Col. Puerto La Paz</t>
  </si>
  <si>
    <t>Col. 16 de Septiembre</t>
  </si>
  <si>
    <t>Col. Carlos Chavira Becerra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</si>
</sst>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43" formatCode="_-* #,##0.00_-;\-* #,##0.00_-;_-* &quot;-&quot;??_-;_-@_-"/>
  </numFmts>
  <fonts count="8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 applyNumberFormat="0" applyFont="0" applyFill="0" applyBorder="0" applyAlignment="0" applyProtection="0"/>
    <xf numFmtId="43" fontId="1" fillId="0" borderId="0" applyNumberFormat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</cellStyleXfs>
  <cellXfs count="33">
    <xf numFmtId="0" fontId="0" fillId="0" borderId="0" xfId="0" applyNumberFormat="1" applyFont="1" applyFill="1" applyBorder="1" applyAlignment="1"/>
    <xf numFmtId="0" fontId="6" fillId="0" borderId="5" xfId="2" applyFont="1" applyFill="1" applyBorder="1" applyAlignment="1">
      <alignment horizontal="justify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/>
    </xf>
    <xf numFmtId="43" fontId="6" fillId="0" borderId="5" xfId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/>
    <xf numFmtId="0" fontId="5" fillId="0" borderId="0" xfId="2" applyFont="1" applyFill="1" applyBorder="1" applyAlignment="1">
      <alignment horizontal="justify" vertical="center"/>
    </xf>
    <xf numFmtId="43" fontId="5" fillId="0" borderId="0" xfId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 vertical="center"/>
    </xf>
    <xf numFmtId="41" fontId="5" fillId="2" borderId="4" xfId="3" applyNumberFormat="1" applyFont="1" applyFill="1" applyBorder="1" applyAlignment="1" applyProtection="1">
      <alignment horizontal="justify" vertical="center" wrapText="1"/>
      <protection locked="0"/>
    </xf>
    <xf numFmtId="43" fontId="5" fillId="2" borderId="4" xfId="1" applyFont="1" applyFill="1" applyBorder="1" applyAlignment="1" applyProtection="1">
      <alignment horizontal="right" vertical="center" wrapText="1"/>
      <protection locked="0"/>
    </xf>
    <xf numFmtId="43" fontId="5" fillId="2" borderId="6" xfId="1" applyFont="1" applyFill="1" applyBorder="1" applyAlignment="1" applyProtection="1">
      <alignment horizontal="right" vertical="center" wrapText="1"/>
      <protection locked="0"/>
    </xf>
    <xf numFmtId="41" fontId="5" fillId="2" borderId="4" xfId="3" applyNumberFormat="1" applyFont="1" applyFill="1" applyBorder="1" applyAlignment="1" applyProtection="1">
      <alignment horizontal="right" vertical="center" wrapText="1"/>
      <protection locked="0"/>
    </xf>
    <xf numFmtId="41" fontId="5" fillId="2" borderId="4" xfId="3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2" applyFont="1" applyFill="1" applyBorder="1" applyAlignment="1">
      <alignment horizontal="justify" vertical="center" wrapText="1"/>
    </xf>
    <xf numFmtId="43" fontId="5" fillId="2" borderId="5" xfId="1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justify" vertical="center" wrapText="1"/>
    </xf>
    <xf numFmtId="43" fontId="7" fillId="0" borderId="5" xfId="1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5" xfId="2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10" fontId="5" fillId="2" borderId="1" xfId="2" applyNumberFormat="1" applyFont="1" applyFill="1" applyBorder="1" applyAlignment="1">
      <alignment horizontal="justify" vertical="center"/>
    </xf>
    <xf numFmtId="10" fontId="5" fillId="2" borderId="1" xfId="2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43" fontId="5" fillId="2" borderId="2" xfId="1" applyFont="1" applyFill="1" applyBorder="1" applyAlignment="1">
      <alignment horizontal="center" vertical="center"/>
    </xf>
    <xf numFmtId="43" fontId="5" fillId="2" borderId="3" xfId="1" applyFont="1" applyFill="1" applyBorder="1" applyAlignment="1">
      <alignment horizontal="center" vertical="center"/>
    </xf>
  </cellXfs>
  <cellStyles count="4">
    <cellStyle name="Comma" xfId="1" builtinId="3"/>
    <cellStyle name="Comma 2" xfId="3"/>
    <cellStyle name="Normal" xfId="0" builtinId="0"/>
    <cellStyle name="Normal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>
      <selection sqref="A1:XFD1048576"/>
    </sheetView>
  </sheetViews>
  <sheetFormatPr defaultColWidth="11.42578125" defaultRowHeight="12.75"/>
  <cols>
    <col min="1" max="1" width="35.140625" style="7" customWidth="1"/>
    <col min="2" max="4" width="19.7109375" style="7" customWidth="1"/>
    <col min="5" max="5" width="25" style="7" customWidth="1"/>
    <col min="6" max="6" width="11.42578125" style="7"/>
    <col min="7" max="7" width="13" style="7" customWidth="1"/>
    <col min="8" max="8" width="13.42578125" style="7" customWidth="1"/>
    <col min="9" max="16384" width="11.42578125" style="7"/>
  </cols>
  <sheetData>
    <row r="1" spans="1:8">
      <c r="A1" s="25" t="s">
        <v>66</v>
      </c>
      <c r="B1" s="25"/>
      <c r="C1" s="25"/>
      <c r="D1" s="25"/>
      <c r="E1" s="25"/>
      <c r="F1" s="25"/>
      <c r="G1" s="25"/>
      <c r="H1" s="25"/>
    </row>
    <row r="2" spans="1:8" ht="6.75" customHeight="1">
      <c r="A2" s="25"/>
      <c r="B2" s="25"/>
      <c r="C2" s="25"/>
      <c r="D2" s="25"/>
      <c r="E2" s="25"/>
      <c r="F2" s="25"/>
      <c r="G2" s="25"/>
      <c r="H2" s="25"/>
    </row>
    <row r="3" spans="1:8">
      <c r="A3" s="26" t="s">
        <v>67</v>
      </c>
      <c r="B3" s="26"/>
      <c r="C3" s="26"/>
      <c r="D3" s="26"/>
      <c r="E3" s="26"/>
      <c r="F3" s="26"/>
      <c r="G3" s="26"/>
      <c r="H3" s="26"/>
    </row>
    <row r="4" spans="1:8" ht="2.25" customHeight="1">
      <c r="A4" s="6"/>
      <c r="B4" s="6"/>
      <c r="C4" s="6"/>
      <c r="D4" s="6"/>
      <c r="E4" s="6"/>
      <c r="F4" s="6"/>
      <c r="G4" s="6"/>
      <c r="H4" s="6"/>
    </row>
    <row r="5" spans="1:8" ht="15" customHeight="1">
      <c r="A5" s="26" t="s">
        <v>68</v>
      </c>
      <c r="B5" s="26"/>
      <c r="C5" s="26"/>
      <c r="D5" s="26"/>
      <c r="E5" s="26"/>
      <c r="F5" s="26"/>
      <c r="G5" s="26"/>
      <c r="H5" s="26"/>
    </row>
    <row r="6" spans="1:8">
      <c r="A6" s="5"/>
      <c r="B6" s="5"/>
      <c r="C6" s="5"/>
      <c r="D6" s="5"/>
      <c r="E6" s="5"/>
      <c r="F6" s="5"/>
      <c r="G6" s="5"/>
      <c r="H6" s="5"/>
    </row>
    <row r="7" spans="1:8" ht="12.75" customHeight="1">
      <c r="A7" s="27" t="s">
        <v>59</v>
      </c>
      <c r="B7" s="30" t="s">
        <v>60</v>
      </c>
      <c r="C7" s="30" t="s">
        <v>0</v>
      </c>
      <c r="D7" s="30"/>
      <c r="E7" s="30"/>
      <c r="F7" s="29" t="s">
        <v>51</v>
      </c>
      <c r="G7" s="29"/>
      <c r="H7" s="28" t="s">
        <v>50</v>
      </c>
    </row>
    <row r="8" spans="1:8">
      <c r="A8" s="27"/>
      <c r="B8" s="30"/>
      <c r="C8" s="30"/>
      <c r="D8" s="30"/>
      <c r="E8" s="30"/>
      <c r="F8" s="29"/>
      <c r="G8" s="29"/>
      <c r="H8" s="28"/>
    </row>
    <row r="9" spans="1:8">
      <c r="A9" s="27"/>
      <c r="B9" s="30"/>
      <c r="C9" s="31" t="s">
        <v>61</v>
      </c>
      <c r="D9" s="31" t="s">
        <v>62</v>
      </c>
      <c r="E9" s="31" t="s">
        <v>63</v>
      </c>
      <c r="F9" s="29" t="s">
        <v>52</v>
      </c>
      <c r="G9" s="30" t="s">
        <v>53</v>
      </c>
      <c r="H9" s="28"/>
    </row>
    <row r="10" spans="1:8">
      <c r="A10" s="27"/>
      <c r="B10" s="30"/>
      <c r="C10" s="32"/>
      <c r="D10" s="32"/>
      <c r="E10" s="32"/>
      <c r="F10" s="29"/>
      <c r="G10" s="30"/>
      <c r="H10" s="28"/>
    </row>
    <row r="11" spans="1:8">
      <c r="A11" s="8"/>
      <c r="B11" s="9"/>
      <c r="C11" s="9"/>
      <c r="D11" s="9"/>
      <c r="E11" s="9"/>
      <c r="F11" s="10"/>
      <c r="G11" s="11"/>
      <c r="H11" s="10"/>
    </row>
    <row r="12" spans="1:8">
      <c r="A12" s="12" t="s">
        <v>1</v>
      </c>
      <c r="B12" s="13">
        <f>B14+B20+B22+B29+B46+B50+B51+B61+B21</f>
        <v>225631316.33000001</v>
      </c>
      <c r="C12" s="14"/>
      <c r="D12" s="14"/>
      <c r="E12" s="14"/>
      <c r="F12" s="15"/>
      <c r="G12" s="13"/>
      <c r="H12" s="16"/>
    </row>
    <row r="13" spans="1:8">
      <c r="A13" s="8"/>
      <c r="B13" s="9"/>
      <c r="C13" s="9"/>
      <c r="D13" s="9"/>
      <c r="E13" s="9"/>
      <c r="F13" s="10"/>
      <c r="G13" s="11"/>
      <c r="H13" s="10"/>
    </row>
    <row r="14" spans="1:8" ht="25.5">
      <c r="A14" s="17" t="s">
        <v>2</v>
      </c>
      <c r="B14" s="18">
        <f t="shared" ref="B14" si="0">SUM(B15:B19)</f>
        <v>4647201.63</v>
      </c>
      <c r="C14" s="18"/>
      <c r="D14" s="18"/>
      <c r="E14" s="18"/>
      <c r="F14" s="19" t="s">
        <v>54</v>
      </c>
      <c r="G14" s="18">
        <f>SUM(G15:G19)</f>
        <v>1876.58</v>
      </c>
      <c r="H14" s="20"/>
    </row>
    <row r="15" spans="1:8" ht="38.25">
      <c r="A15" s="1" t="s">
        <v>3</v>
      </c>
      <c r="B15" s="4">
        <f>812690.1+811479.26</f>
        <v>1624169.3599999999</v>
      </c>
      <c r="C15" s="4" t="s">
        <v>64</v>
      </c>
      <c r="D15" s="4" t="s">
        <v>65</v>
      </c>
      <c r="E15" s="4" t="s">
        <v>71</v>
      </c>
      <c r="F15" s="3" t="s">
        <v>54</v>
      </c>
      <c r="G15" s="4">
        <v>900.5</v>
      </c>
      <c r="H15" s="2">
        <v>452</v>
      </c>
    </row>
    <row r="16" spans="1:8" ht="38.25">
      <c r="A16" s="1" t="s">
        <v>4</v>
      </c>
      <c r="B16" s="4">
        <f>151530.21+233239.66</f>
        <v>384769.87</v>
      </c>
      <c r="C16" s="4" t="s">
        <v>64</v>
      </c>
      <c r="D16" s="4" t="s">
        <v>65</v>
      </c>
      <c r="E16" s="4" t="s">
        <v>71</v>
      </c>
      <c r="F16" s="3" t="s">
        <v>54</v>
      </c>
      <c r="G16" s="4">
        <v>75</v>
      </c>
      <c r="H16" s="2">
        <v>1949</v>
      </c>
    </row>
    <row r="17" spans="1:8">
      <c r="A17" s="1" t="s">
        <v>5</v>
      </c>
      <c r="B17" s="4">
        <v>241547.03</v>
      </c>
      <c r="C17" s="4" t="s">
        <v>64</v>
      </c>
      <c r="D17" s="4" t="s">
        <v>65</v>
      </c>
      <c r="E17" s="4" t="s">
        <v>69</v>
      </c>
      <c r="F17" s="3" t="s">
        <v>54</v>
      </c>
      <c r="G17" s="4">
        <v>201</v>
      </c>
      <c r="H17" s="2">
        <v>71</v>
      </c>
    </row>
    <row r="18" spans="1:8" ht="25.5">
      <c r="A18" s="1" t="s">
        <v>6</v>
      </c>
      <c r="B18" s="4">
        <f>629521.35+804302.56</f>
        <v>1433823.9100000001</v>
      </c>
      <c r="C18" s="4" t="s">
        <v>64</v>
      </c>
      <c r="D18" s="4" t="s">
        <v>65</v>
      </c>
      <c r="E18" s="4" t="s">
        <v>69</v>
      </c>
      <c r="F18" s="3" t="s">
        <v>54</v>
      </c>
      <c r="G18" s="4">
        <v>510.08</v>
      </c>
      <c r="H18" s="2">
        <v>141</v>
      </c>
    </row>
    <row r="19" spans="1:8" ht="25.5">
      <c r="A19" s="1" t="s">
        <v>7</v>
      </c>
      <c r="B19" s="4">
        <f>310561.16+652330.3</f>
        <v>962891.46</v>
      </c>
      <c r="C19" s="4" t="s">
        <v>64</v>
      </c>
      <c r="D19" s="4" t="s">
        <v>65</v>
      </c>
      <c r="E19" s="4" t="s">
        <v>70</v>
      </c>
      <c r="F19" s="3" t="s">
        <v>54</v>
      </c>
      <c r="G19" s="4">
        <v>190</v>
      </c>
      <c r="H19" s="2">
        <v>134</v>
      </c>
    </row>
    <row r="20" spans="1:8" ht="25.5">
      <c r="A20" s="1" t="s">
        <v>8</v>
      </c>
      <c r="B20" s="4">
        <v>2836739.97</v>
      </c>
      <c r="C20" s="4" t="s">
        <v>64</v>
      </c>
      <c r="D20" s="4" t="s">
        <v>65</v>
      </c>
      <c r="E20" s="4" t="s">
        <v>72</v>
      </c>
      <c r="F20" s="3" t="s">
        <v>54</v>
      </c>
      <c r="G20" s="4">
        <v>536.55999999999995</v>
      </c>
      <c r="H20" s="2">
        <v>5485</v>
      </c>
    </row>
    <row r="21" spans="1:8" ht="25.5">
      <c r="A21" s="21" t="s">
        <v>49</v>
      </c>
      <c r="B21" s="22">
        <v>2791000</v>
      </c>
      <c r="C21" s="4" t="s">
        <v>64</v>
      </c>
      <c r="D21" s="4" t="s">
        <v>65</v>
      </c>
      <c r="E21" s="4" t="s">
        <v>90</v>
      </c>
      <c r="F21" s="23" t="s">
        <v>54</v>
      </c>
      <c r="G21" s="22">
        <v>140</v>
      </c>
      <c r="H21" s="24">
        <v>430</v>
      </c>
    </row>
    <row r="22" spans="1:8">
      <c r="A22" s="17" t="s">
        <v>9</v>
      </c>
      <c r="B22" s="18">
        <f>SUM(B23:B28)</f>
        <v>7947222</v>
      </c>
      <c r="C22" s="18"/>
      <c r="D22" s="18"/>
      <c r="E22" s="18"/>
      <c r="F22" s="19" t="s">
        <v>55</v>
      </c>
      <c r="G22" s="18">
        <f t="shared" ref="G22" si="1">SUM(G23:G28)</f>
        <v>6</v>
      </c>
      <c r="H22" s="20"/>
    </row>
    <row r="23" spans="1:8" ht="25.5">
      <c r="A23" s="1" t="s">
        <v>10</v>
      </c>
      <c r="B23" s="4">
        <f>1074537+250000</f>
        <v>1324537</v>
      </c>
      <c r="C23" s="4" t="s">
        <v>64</v>
      </c>
      <c r="D23" s="4" t="s">
        <v>65</v>
      </c>
      <c r="E23" s="4" t="s">
        <v>84</v>
      </c>
      <c r="F23" s="3" t="s">
        <v>55</v>
      </c>
      <c r="G23" s="4">
        <v>1</v>
      </c>
      <c r="H23" s="2">
        <v>293</v>
      </c>
    </row>
    <row r="24" spans="1:8" ht="25.5">
      <c r="A24" s="1" t="s">
        <v>11</v>
      </c>
      <c r="B24" s="4">
        <f t="shared" ref="B24:B28" si="2">1074537+250000</f>
        <v>1324537</v>
      </c>
      <c r="C24" s="4" t="s">
        <v>64</v>
      </c>
      <c r="D24" s="4" t="s">
        <v>65</v>
      </c>
      <c r="E24" s="4" t="s">
        <v>85</v>
      </c>
      <c r="F24" s="3" t="s">
        <v>55</v>
      </c>
      <c r="G24" s="4">
        <v>1</v>
      </c>
      <c r="H24" s="2">
        <v>645</v>
      </c>
    </row>
    <row r="25" spans="1:8" ht="25.5">
      <c r="A25" s="1" t="s">
        <v>12</v>
      </c>
      <c r="B25" s="4">
        <f t="shared" si="2"/>
        <v>1324537</v>
      </c>
      <c r="C25" s="4" t="s">
        <v>64</v>
      </c>
      <c r="D25" s="4" t="s">
        <v>65</v>
      </c>
      <c r="E25" s="4" t="s">
        <v>86</v>
      </c>
      <c r="F25" s="3" t="s">
        <v>55</v>
      </c>
      <c r="G25" s="4">
        <v>1</v>
      </c>
      <c r="H25" s="2">
        <v>923</v>
      </c>
    </row>
    <row r="26" spans="1:8" ht="25.5">
      <c r="A26" s="1" t="s">
        <v>13</v>
      </c>
      <c r="B26" s="4">
        <f t="shared" si="2"/>
        <v>1324537</v>
      </c>
      <c r="C26" s="4" t="s">
        <v>64</v>
      </c>
      <c r="D26" s="4" t="s">
        <v>65</v>
      </c>
      <c r="E26" s="4" t="s">
        <v>84</v>
      </c>
      <c r="F26" s="3" t="s">
        <v>55</v>
      </c>
      <c r="G26" s="4">
        <v>1</v>
      </c>
      <c r="H26" s="2">
        <v>293</v>
      </c>
    </row>
    <row r="27" spans="1:8" ht="25.5">
      <c r="A27" s="1" t="s">
        <v>14</v>
      </c>
      <c r="B27" s="4">
        <f t="shared" si="2"/>
        <v>1324537</v>
      </c>
      <c r="C27" s="4" t="s">
        <v>64</v>
      </c>
      <c r="D27" s="4" t="s">
        <v>65</v>
      </c>
      <c r="E27" s="4" t="s">
        <v>87</v>
      </c>
      <c r="F27" s="3" t="s">
        <v>55</v>
      </c>
      <c r="G27" s="4">
        <v>1</v>
      </c>
      <c r="H27" s="2">
        <v>1768</v>
      </c>
    </row>
    <row r="28" spans="1:8" ht="25.5">
      <c r="A28" s="1" t="s">
        <v>15</v>
      </c>
      <c r="B28" s="4">
        <f t="shared" si="2"/>
        <v>1324537</v>
      </c>
      <c r="C28" s="4" t="s">
        <v>64</v>
      </c>
      <c r="D28" s="4" t="s">
        <v>65</v>
      </c>
      <c r="E28" s="4" t="s">
        <v>88</v>
      </c>
      <c r="F28" s="3" t="s">
        <v>55</v>
      </c>
      <c r="G28" s="4">
        <v>1</v>
      </c>
      <c r="H28" s="2">
        <v>1332</v>
      </c>
    </row>
    <row r="29" spans="1:8">
      <c r="A29" s="17" t="s">
        <v>16</v>
      </c>
      <c r="B29" s="18">
        <f t="shared" ref="B29" si="3">SUM(B30:B45)</f>
        <v>33000000.030000001</v>
      </c>
      <c r="C29" s="18"/>
      <c r="D29" s="18"/>
      <c r="E29" s="18"/>
      <c r="F29" s="19" t="s">
        <v>56</v>
      </c>
      <c r="G29" s="18">
        <f>SUM(G30:G45)</f>
        <v>20596.929999999997</v>
      </c>
      <c r="H29" s="20"/>
    </row>
    <row r="30" spans="1:8">
      <c r="A30" s="1" t="s">
        <v>17</v>
      </c>
      <c r="B30" s="4">
        <v>2159133.7599999998</v>
      </c>
      <c r="C30" s="4" t="s">
        <v>64</v>
      </c>
      <c r="D30" s="4" t="s">
        <v>65</v>
      </c>
      <c r="E30" s="4" t="s">
        <v>73</v>
      </c>
      <c r="F30" s="3" t="s">
        <v>56</v>
      </c>
      <c r="G30" s="4">
        <v>1642.66</v>
      </c>
      <c r="H30" s="2">
        <v>1075</v>
      </c>
    </row>
    <row r="31" spans="1:8">
      <c r="A31" s="1" t="s">
        <v>18</v>
      </c>
      <c r="B31" s="4">
        <v>1323563.28</v>
      </c>
      <c r="C31" s="4" t="s">
        <v>64</v>
      </c>
      <c r="D31" s="4" t="s">
        <v>65</v>
      </c>
      <c r="E31" s="4" t="s">
        <v>73</v>
      </c>
      <c r="F31" s="3" t="s">
        <v>56</v>
      </c>
      <c r="G31" s="4">
        <v>948.67</v>
      </c>
      <c r="H31" s="2">
        <v>787</v>
      </c>
    </row>
    <row r="32" spans="1:8">
      <c r="A32" s="1" t="s">
        <v>19</v>
      </c>
      <c r="B32" s="4">
        <v>1826637.15</v>
      </c>
      <c r="C32" s="4" t="s">
        <v>64</v>
      </c>
      <c r="D32" s="4" t="s">
        <v>65</v>
      </c>
      <c r="E32" s="4" t="s">
        <v>74</v>
      </c>
      <c r="F32" s="3" t="s">
        <v>56</v>
      </c>
      <c r="G32" s="4">
        <v>1216.53</v>
      </c>
      <c r="H32" s="2">
        <v>137</v>
      </c>
    </row>
    <row r="33" spans="1:8">
      <c r="A33" s="1" t="s">
        <v>20</v>
      </c>
      <c r="B33" s="4">
        <v>1878182.7</v>
      </c>
      <c r="C33" s="4" t="s">
        <v>64</v>
      </c>
      <c r="D33" s="4" t="s">
        <v>65</v>
      </c>
      <c r="E33" s="4" t="s">
        <v>74</v>
      </c>
      <c r="F33" s="3" t="s">
        <v>56</v>
      </c>
      <c r="G33" s="4">
        <v>1027.67</v>
      </c>
      <c r="H33" s="2">
        <v>414</v>
      </c>
    </row>
    <row r="34" spans="1:8">
      <c r="A34" s="1" t="s">
        <v>21</v>
      </c>
      <c r="B34" s="4">
        <v>2037697.9</v>
      </c>
      <c r="C34" s="4" t="s">
        <v>64</v>
      </c>
      <c r="D34" s="4" t="s">
        <v>65</v>
      </c>
      <c r="E34" s="4" t="s">
        <v>74</v>
      </c>
      <c r="F34" s="3" t="s">
        <v>56</v>
      </c>
      <c r="G34" s="4">
        <v>1370.38</v>
      </c>
      <c r="H34" s="2">
        <v>177</v>
      </c>
    </row>
    <row r="35" spans="1:8">
      <c r="A35" s="1" t="s">
        <v>22</v>
      </c>
      <c r="B35" s="4">
        <v>3510461.55</v>
      </c>
      <c r="C35" s="4" t="s">
        <v>64</v>
      </c>
      <c r="D35" s="4" t="s">
        <v>65</v>
      </c>
      <c r="E35" s="4" t="s">
        <v>73</v>
      </c>
      <c r="F35" s="3" t="s">
        <v>56</v>
      </c>
      <c r="G35" s="4">
        <v>2404.41</v>
      </c>
      <c r="H35" s="2">
        <v>557</v>
      </c>
    </row>
    <row r="36" spans="1:8">
      <c r="A36" s="1" t="s">
        <v>23</v>
      </c>
      <c r="B36" s="4">
        <v>1863197.56</v>
      </c>
      <c r="C36" s="4" t="s">
        <v>64</v>
      </c>
      <c r="D36" s="4" t="s">
        <v>65</v>
      </c>
      <c r="E36" s="4" t="s">
        <v>73</v>
      </c>
      <c r="F36" s="3" t="s">
        <v>56</v>
      </c>
      <c r="G36" s="4">
        <v>659.63</v>
      </c>
      <c r="H36" s="2">
        <v>499</v>
      </c>
    </row>
    <row r="37" spans="1:8">
      <c r="A37" s="1" t="s">
        <v>24</v>
      </c>
      <c r="B37" s="4">
        <v>1123781.22</v>
      </c>
      <c r="C37" s="4" t="s">
        <v>64</v>
      </c>
      <c r="D37" s="4" t="s">
        <v>65</v>
      </c>
      <c r="E37" s="4" t="s">
        <v>75</v>
      </c>
      <c r="F37" s="3" t="s">
        <v>56</v>
      </c>
      <c r="G37" s="4">
        <v>730.93</v>
      </c>
      <c r="H37" s="2">
        <v>97</v>
      </c>
    </row>
    <row r="38" spans="1:8">
      <c r="A38" s="1" t="s">
        <v>25</v>
      </c>
      <c r="B38" s="4">
        <v>2187748.0499999998</v>
      </c>
      <c r="C38" s="4" t="s">
        <v>64</v>
      </c>
      <c r="D38" s="4" t="s">
        <v>65</v>
      </c>
      <c r="E38" s="4" t="s">
        <v>76</v>
      </c>
      <c r="F38" s="3" t="s">
        <v>56</v>
      </c>
      <c r="G38" s="4">
        <v>1415.46</v>
      </c>
      <c r="H38" s="2">
        <v>158</v>
      </c>
    </row>
    <row r="39" spans="1:8">
      <c r="A39" s="1" t="s">
        <v>26</v>
      </c>
      <c r="B39" s="4">
        <v>1414122.17</v>
      </c>
      <c r="C39" s="4" t="s">
        <v>64</v>
      </c>
      <c r="D39" s="4" t="s">
        <v>65</v>
      </c>
      <c r="E39" s="4" t="s">
        <v>76</v>
      </c>
      <c r="F39" s="3" t="s">
        <v>56</v>
      </c>
      <c r="G39" s="4">
        <v>366.88</v>
      </c>
      <c r="H39" s="2">
        <v>302</v>
      </c>
    </row>
    <row r="40" spans="1:8">
      <c r="A40" s="1" t="s">
        <v>27</v>
      </c>
      <c r="B40" s="4">
        <v>1301494.25</v>
      </c>
      <c r="C40" s="4" t="s">
        <v>64</v>
      </c>
      <c r="D40" s="4" t="s">
        <v>65</v>
      </c>
      <c r="E40" s="4" t="s">
        <v>76</v>
      </c>
      <c r="F40" s="3" t="s">
        <v>56</v>
      </c>
      <c r="G40" s="4">
        <v>649.9</v>
      </c>
      <c r="H40" s="2">
        <v>86</v>
      </c>
    </row>
    <row r="41" spans="1:8">
      <c r="A41" s="1" t="s">
        <v>28</v>
      </c>
      <c r="B41" s="4">
        <v>543811.82999999996</v>
      </c>
      <c r="C41" s="4" t="s">
        <v>64</v>
      </c>
      <c r="D41" s="4" t="s">
        <v>65</v>
      </c>
      <c r="E41" s="4" t="s">
        <v>77</v>
      </c>
      <c r="F41" s="3" t="s">
        <v>56</v>
      </c>
      <c r="G41" s="4">
        <v>307.60000000000002</v>
      </c>
      <c r="H41" s="2">
        <v>287</v>
      </c>
    </row>
    <row r="42" spans="1:8" ht="25.5">
      <c r="A42" s="1" t="s">
        <v>29</v>
      </c>
      <c r="B42" s="4">
        <v>1353659.36</v>
      </c>
      <c r="C42" s="4" t="s">
        <v>64</v>
      </c>
      <c r="D42" s="4" t="s">
        <v>65</v>
      </c>
      <c r="E42" s="4" t="s">
        <v>78</v>
      </c>
      <c r="F42" s="3" t="s">
        <v>56</v>
      </c>
      <c r="G42" s="4">
        <v>749.15</v>
      </c>
      <c r="H42" s="2">
        <v>195</v>
      </c>
    </row>
    <row r="43" spans="1:8">
      <c r="A43" s="1" t="s">
        <v>30</v>
      </c>
      <c r="B43" s="4">
        <v>4080754.4</v>
      </c>
      <c r="C43" s="4" t="s">
        <v>64</v>
      </c>
      <c r="D43" s="4" t="s">
        <v>65</v>
      </c>
      <c r="E43" s="4" t="s">
        <v>78</v>
      </c>
      <c r="F43" s="3" t="s">
        <v>56</v>
      </c>
      <c r="G43" s="4">
        <v>2636.98</v>
      </c>
      <c r="H43" s="2">
        <v>194</v>
      </c>
    </row>
    <row r="44" spans="1:8">
      <c r="A44" s="1" t="s">
        <v>31</v>
      </c>
      <c r="B44" s="4">
        <v>3799380.52</v>
      </c>
      <c r="C44" s="4" t="s">
        <v>64</v>
      </c>
      <c r="D44" s="4" t="s">
        <v>65</v>
      </c>
      <c r="E44" s="4" t="s">
        <v>79</v>
      </c>
      <c r="F44" s="3" t="s">
        <v>56</v>
      </c>
      <c r="G44" s="4">
        <v>2406.92</v>
      </c>
      <c r="H44" s="2">
        <v>476</v>
      </c>
    </row>
    <row r="45" spans="1:8">
      <c r="A45" s="1" t="s">
        <v>32</v>
      </c>
      <c r="B45" s="4">
        <v>2596374.33</v>
      </c>
      <c r="C45" s="4" t="s">
        <v>64</v>
      </c>
      <c r="D45" s="4" t="s">
        <v>65</v>
      </c>
      <c r="E45" s="4" t="s">
        <v>80</v>
      </c>
      <c r="F45" s="3" t="s">
        <v>56</v>
      </c>
      <c r="G45" s="4">
        <v>2063.16</v>
      </c>
      <c r="H45" s="2">
        <v>216</v>
      </c>
    </row>
    <row r="46" spans="1:8" ht="25.5">
      <c r="A46" s="17" t="s">
        <v>33</v>
      </c>
      <c r="B46" s="18">
        <f t="shared" ref="B46" si="4">SUM(B47:B49)</f>
        <v>22153323.990000002</v>
      </c>
      <c r="C46" s="18"/>
      <c r="D46" s="18"/>
      <c r="E46" s="18"/>
      <c r="F46" s="19" t="s">
        <v>57</v>
      </c>
      <c r="G46" s="18">
        <f>SUM(G47:G49)</f>
        <v>3</v>
      </c>
      <c r="H46" s="20"/>
    </row>
    <row r="47" spans="1:8" ht="25.5">
      <c r="A47" s="1" t="s">
        <v>34</v>
      </c>
      <c r="B47" s="4">
        <v>7549010.8799999999</v>
      </c>
      <c r="C47" s="4" t="s">
        <v>64</v>
      </c>
      <c r="D47" s="4" t="s">
        <v>65</v>
      </c>
      <c r="E47" s="4" t="s">
        <v>81</v>
      </c>
      <c r="F47" s="3" t="s">
        <v>57</v>
      </c>
      <c r="G47" s="4">
        <v>1</v>
      </c>
      <c r="H47" s="2">
        <v>8501</v>
      </c>
    </row>
    <row r="48" spans="1:8" ht="25.5">
      <c r="A48" s="1" t="s">
        <v>35</v>
      </c>
      <c r="B48" s="4">
        <v>7282067.6299999999</v>
      </c>
      <c r="C48" s="4" t="s">
        <v>64</v>
      </c>
      <c r="D48" s="4" t="s">
        <v>65</v>
      </c>
      <c r="E48" s="4" t="s">
        <v>82</v>
      </c>
      <c r="F48" s="3" t="s">
        <v>57</v>
      </c>
      <c r="G48" s="4">
        <v>1</v>
      </c>
      <c r="H48" s="2">
        <v>1979</v>
      </c>
    </row>
    <row r="49" spans="1:8" ht="25.5">
      <c r="A49" s="1" t="s">
        <v>36</v>
      </c>
      <c r="B49" s="4">
        <v>7322245.4800000004</v>
      </c>
      <c r="C49" s="4" t="s">
        <v>64</v>
      </c>
      <c r="D49" s="4" t="s">
        <v>65</v>
      </c>
      <c r="E49" s="4" t="s">
        <v>83</v>
      </c>
      <c r="F49" s="3" t="s">
        <v>57</v>
      </c>
      <c r="G49" s="4">
        <v>1</v>
      </c>
      <c r="H49" s="2">
        <v>3508</v>
      </c>
    </row>
    <row r="50" spans="1:8" ht="38.25">
      <c r="A50" s="1" t="s">
        <v>37</v>
      </c>
      <c r="B50" s="4">
        <v>1552780.78</v>
      </c>
      <c r="C50" s="4" t="s">
        <v>64</v>
      </c>
      <c r="D50" s="4" t="s">
        <v>65</v>
      </c>
      <c r="E50" s="4" t="s">
        <v>89</v>
      </c>
      <c r="F50" s="3" t="s">
        <v>57</v>
      </c>
      <c r="G50" s="4">
        <v>1</v>
      </c>
      <c r="H50" s="2">
        <v>480</v>
      </c>
    </row>
    <row r="51" spans="1:8">
      <c r="A51" s="17" t="s">
        <v>38</v>
      </c>
      <c r="B51" s="18">
        <f t="shared" ref="B51" si="5">SUM(B52:B60)</f>
        <v>125440000</v>
      </c>
      <c r="C51" s="18"/>
      <c r="D51" s="18"/>
      <c r="E51" s="18"/>
      <c r="F51" s="19" t="s">
        <v>58</v>
      </c>
      <c r="G51" s="18">
        <f>SUM(G52:G60)</f>
        <v>1792</v>
      </c>
      <c r="H51" s="20"/>
    </row>
    <row r="52" spans="1:8">
      <c r="A52" s="1" t="s">
        <v>39</v>
      </c>
      <c r="B52" s="4">
        <v>14000000</v>
      </c>
      <c r="C52" s="4" t="s">
        <v>64</v>
      </c>
      <c r="D52" s="4" t="s">
        <v>65</v>
      </c>
      <c r="E52" s="4" t="s">
        <v>65</v>
      </c>
      <c r="F52" s="3" t="s">
        <v>58</v>
      </c>
      <c r="G52" s="4">
        <v>200</v>
      </c>
      <c r="H52" s="2">
        <f t="shared" ref="H52:H60" si="6">G52*4</f>
        <v>800</v>
      </c>
    </row>
    <row r="53" spans="1:8">
      <c r="A53" s="1" t="s">
        <v>39</v>
      </c>
      <c r="B53" s="4">
        <v>14000000</v>
      </c>
      <c r="C53" s="4" t="s">
        <v>64</v>
      </c>
      <c r="D53" s="4" t="s">
        <v>65</v>
      </c>
      <c r="E53" s="4" t="s">
        <v>65</v>
      </c>
      <c r="F53" s="3" t="s">
        <v>58</v>
      </c>
      <c r="G53" s="4">
        <v>200</v>
      </c>
      <c r="H53" s="2">
        <f t="shared" si="6"/>
        <v>800</v>
      </c>
    </row>
    <row r="54" spans="1:8">
      <c r="A54" s="1" t="s">
        <v>39</v>
      </c>
      <c r="B54" s="4">
        <v>14000000</v>
      </c>
      <c r="C54" s="4" t="s">
        <v>64</v>
      </c>
      <c r="D54" s="4" t="s">
        <v>65</v>
      </c>
      <c r="E54" s="4" t="s">
        <v>65</v>
      </c>
      <c r="F54" s="3" t="s">
        <v>58</v>
      </c>
      <c r="G54" s="4">
        <v>200</v>
      </c>
      <c r="H54" s="2">
        <f t="shared" si="6"/>
        <v>800</v>
      </c>
    </row>
    <row r="55" spans="1:8">
      <c r="A55" s="1" t="s">
        <v>39</v>
      </c>
      <c r="B55" s="4">
        <v>14000000</v>
      </c>
      <c r="C55" s="4" t="s">
        <v>64</v>
      </c>
      <c r="D55" s="4" t="s">
        <v>65</v>
      </c>
      <c r="E55" s="4" t="s">
        <v>65</v>
      </c>
      <c r="F55" s="3" t="s">
        <v>58</v>
      </c>
      <c r="G55" s="4">
        <v>200</v>
      </c>
      <c r="H55" s="2">
        <f t="shared" si="6"/>
        <v>800</v>
      </c>
    </row>
    <row r="56" spans="1:8">
      <c r="A56" s="1" t="s">
        <v>39</v>
      </c>
      <c r="B56" s="4">
        <v>14000000</v>
      </c>
      <c r="C56" s="4" t="s">
        <v>64</v>
      </c>
      <c r="D56" s="4" t="s">
        <v>65</v>
      </c>
      <c r="E56" s="4" t="s">
        <v>65</v>
      </c>
      <c r="F56" s="3" t="s">
        <v>58</v>
      </c>
      <c r="G56" s="4">
        <v>200</v>
      </c>
      <c r="H56" s="2">
        <f t="shared" si="6"/>
        <v>800</v>
      </c>
    </row>
    <row r="57" spans="1:8">
      <c r="A57" s="1" t="s">
        <v>39</v>
      </c>
      <c r="B57" s="4">
        <v>14000000</v>
      </c>
      <c r="C57" s="4" t="s">
        <v>64</v>
      </c>
      <c r="D57" s="4" t="s">
        <v>65</v>
      </c>
      <c r="E57" s="4" t="s">
        <v>65</v>
      </c>
      <c r="F57" s="3" t="s">
        <v>58</v>
      </c>
      <c r="G57" s="4">
        <v>200</v>
      </c>
      <c r="H57" s="2">
        <f t="shared" si="6"/>
        <v>800</v>
      </c>
    </row>
    <row r="58" spans="1:8">
      <c r="A58" s="1" t="s">
        <v>39</v>
      </c>
      <c r="B58" s="4">
        <v>14000000</v>
      </c>
      <c r="C58" s="4" t="s">
        <v>64</v>
      </c>
      <c r="D58" s="4" t="s">
        <v>65</v>
      </c>
      <c r="E58" s="4" t="s">
        <v>65</v>
      </c>
      <c r="F58" s="3" t="s">
        <v>58</v>
      </c>
      <c r="G58" s="4">
        <v>200</v>
      </c>
      <c r="H58" s="2">
        <f t="shared" si="6"/>
        <v>800</v>
      </c>
    </row>
    <row r="59" spans="1:8">
      <c r="A59" s="1" t="s">
        <v>39</v>
      </c>
      <c r="B59" s="4">
        <v>14000000</v>
      </c>
      <c r="C59" s="4" t="s">
        <v>64</v>
      </c>
      <c r="D59" s="4" t="s">
        <v>65</v>
      </c>
      <c r="E59" s="4" t="s">
        <v>65</v>
      </c>
      <c r="F59" s="3" t="s">
        <v>58</v>
      </c>
      <c r="G59" s="4">
        <v>200</v>
      </c>
      <c r="H59" s="2">
        <f t="shared" si="6"/>
        <v>800</v>
      </c>
    </row>
    <row r="60" spans="1:8">
      <c r="A60" s="1" t="s">
        <v>39</v>
      </c>
      <c r="B60" s="4">
        <v>13440000</v>
      </c>
      <c r="C60" s="4" t="s">
        <v>64</v>
      </c>
      <c r="D60" s="4" t="s">
        <v>65</v>
      </c>
      <c r="E60" s="4" t="s">
        <v>65</v>
      </c>
      <c r="F60" s="3" t="s">
        <v>58</v>
      </c>
      <c r="G60" s="4">
        <v>192</v>
      </c>
      <c r="H60" s="2">
        <f t="shared" si="6"/>
        <v>768</v>
      </c>
    </row>
    <row r="61" spans="1:8" ht="25.5">
      <c r="A61" s="17" t="s">
        <v>2</v>
      </c>
      <c r="B61" s="18">
        <f t="shared" ref="B61" si="7">SUM(B62:B70)</f>
        <v>25263047.929999996</v>
      </c>
      <c r="C61" s="18"/>
      <c r="D61" s="18"/>
      <c r="E61" s="18"/>
      <c r="F61" s="19" t="s">
        <v>54</v>
      </c>
      <c r="G61" s="18">
        <f>SUM(G62:G70)</f>
        <v>2230</v>
      </c>
      <c r="H61" s="20"/>
    </row>
    <row r="62" spans="1:8" ht="25.5">
      <c r="A62" s="1" t="s">
        <v>40</v>
      </c>
      <c r="B62" s="4">
        <v>3406754.21</v>
      </c>
      <c r="C62" s="4" t="s">
        <v>64</v>
      </c>
      <c r="D62" s="4" t="s">
        <v>65</v>
      </c>
      <c r="E62" s="4" t="s">
        <v>73</v>
      </c>
      <c r="F62" s="3" t="s">
        <v>54</v>
      </c>
      <c r="G62" s="4">
        <v>400</v>
      </c>
      <c r="H62" s="2">
        <v>541</v>
      </c>
    </row>
    <row r="63" spans="1:8" ht="25.5">
      <c r="A63" s="1" t="s">
        <v>41</v>
      </c>
      <c r="B63" s="4">
        <v>708732.63</v>
      </c>
      <c r="C63" s="4" t="s">
        <v>64</v>
      </c>
      <c r="D63" s="4" t="s">
        <v>65</v>
      </c>
      <c r="E63" s="4" t="s">
        <v>73</v>
      </c>
      <c r="F63" s="3" t="s">
        <v>54</v>
      </c>
      <c r="G63" s="4">
        <v>70</v>
      </c>
      <c r="H63" s="2">
        <v>610</v>
      </c>
    </row>
    <row r="64" spans="1:8" ht="38.25">
      <c r="A64" s="1" t="s">
        <v>42</v>
      </c>
      <c r="B64" s="4">
        <v>1274822.8400000001</v>
      </c>
      <c r="C64" s="4" t="s">
        <v>64</v>
      </c>
      <c r="D64" s="4" t="s">
        <v>65</v>
      </c>
      <c r="E64" s="4" t="s">
        <v>73</v>
      </c>
      <c r="F64" s="3" t="s">
        <v>54</v>
      </c>
      <c r="G64" s="4">
        <v>150</v>
      </c>
      <c r="H64" s="2">
        <v>384</v>
      </c>
    </row>
    <row r="65" spans="1:8" ht="25.5">
      <c r="A65" s="1" t="s">
        <v>43</v>
      </c>
      <c r="B65" s="4">
        <v>1641969.35</v>
      </c>
      <c r="C65" s="4" t="s">
        <v>64</v>
      </c>
      <c r="D65" s="4" t="s">
        <v>65</v>
      </c>
      <c r="E65" s="4" t="s">
        <v>91</v>
      </c>
      <c r="F65" s="3" t="s">
        <v>54</v>
      </c>
      <c r="G65" s="4">
        <v>170</v>
      </c>
      <c r="H65" s="2">
        <v>205</v>
      </c>
    </row>
    <row r="66" spans="1:8" ht="25.5">
      <c r="A66" s="1" t="s">
        <v>44</v>
      </c>
      <c r="B66" s="4">
        <v>1246695.25</v>
      </c>
      <c r="C66" s="4" t="s">
        <v>64</v>
      </c>
      <c r="D66" s="4" t="s">
        <v>65</v>
      </c>
      <c r="E66" s="4" t="s">
        <v>91</v>
      </c>
      <c r="F66" s="3" t="s">
        <v>54</v>
      </c>
      <c r="G66" s="4">
        <v>85</v>
      </c>
      <c r="H66" s="2">
        <v>373</v>
      </c>
    </row>
    <row r="67" spans="1:8" ht="25.5">
      <c r="A67" s="1" t="s">
        <v>45</v>
      </c>
      <c r="B67" s="4">
        <v>2738026.52</v>
      </c>
      <c r="C67" s="4" t="s">
        <v>64</v>
      </c>
      <c r="D67" s="4" t="s">
        <v>65</v>
      </c>
      <c r="E67" s="4" t="s">
        <v>92</v>
      </c>
      <c r="F67" s="3" t="s">
        <v>54</v>
      </c>
      <c r="G67" s="4">
        <v>170</v>
      </c>
      <c r="H67" s="2">
        <v>268</v>
      </c>
    </row>
    <row r="68" spans="1:8" ht="38.25">
      <c r="A68" s="1" t="s">
        <v>46</v>
      </c>
      <c r="B68" s="4">
        <v>6906400.4400000004</v>
      </c>
      <c r="C68" s="4" t="s">
        <v>64</v>
      </c>
      <c r="D68" s="4" t="s">
        <v>65</v>
      </c>
      <c r="E68" s="4" t="s">
        <v>92</v>
      </c>
      <c r="F68" s="3" t="s">
        <v>54</v>
      </c>
      <c r="G68" s="4">
        <v>535</v>
      </c>
      <c r="H68" s="2">
        <v>712</v>
      </c>
    </row>
    <row r="69" spans="1:8" ht="25.5">
      <c r="A69" s="1" t="s">
        <v>47</v>
      </c>
      <c r="B69" s="4">
        <v>5049591.5599999996</v>
      </c>
      <c r="C69" s="4" t="s">
        <v>64</v>
      </c>
      <c r="D69" s="4" t="s">
        <v>65</v>
      </c>
      <c r="E69" s="4" t="s">
        <v>77</v>
      </c>
      <c r="F69" s="3" t="s">
        <v>54</v>
      </c>
      <c r="G69" s="4">
        <v>455</v>
      </c>
      <c r="H69" s="2">
        <v>384</v>
      </c>
    </row>
    <row r="70" spans="1:8" ht="25.5">
      <c r="A70" s="1" t="s">
        <v>48</v>
      </c>
      <c r="B70" s="4">
        <v>2290055.13</v>
      </c>
      <c r="C70" s="4" t="s">
        <v>64</v>
      </c>
      <c r="D70" s="4" t="s">
        <v>65</v>
      </c>
      <c r="E70" s="4" t="s">
        <v>77</v>
      </c>
      <c r="F70" s="3" t="s">
        <v>54</v>
      </c>
      <c r="G70" s="4">
        <v>195</v>
      </c>
      <c r="H70" s="2">
        <v>467</v>
      </c>
    </row>
  </sheetData>
  <mergeCells count="13">
    <mergeCell ref="A1:H2"/>
    <mergeCell ref="A3:H3"/>
    <mergeCell ref="A5:H5"/>
    <mergeCell ref="A7:A10"/>
    <mergeCell ref="H7:H10"/>
    <mergeCell ref="F7:G8"/>
    <mergeCell ref="B7:B10"/>
    <mergeCell ref="F9:F10"/>
    <mergeCell ref="G9:G10"/>
    <mergeCell ref="C7:E8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auditoria</vt:lpstr>
      <vt:lpstr>auditoria!Print_Area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Jose Diaz Ortiz</dc:creator>
  <cp:lastModifiedBy>mrosas</cp:lastModifiedBy>
  <cp:lastPrinted>2017-11-13T20:20:00Z</cp:lastPrinted>
  <dcterms:created xsi:type="dcterms:W3CDTF">2017-10-23T21:20:16Z</dcterms:created>
  <dcterms:modified xsi:type="dcterms:W3CDTF">2018-01-29T16:01:29Z</dcterms:modified>
</cp:coreProperties>
</file>