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AI ANUAL" sheetId="19" r:id="rId1"/>
  </sheets>
  <calcPr calcId="124519"/>
</workbook>
</file>

<file path=xl/calcChain.xml><?xml version="1.0" encoding="utf-8"?>
<calcChain xmlns="http://schemas.openxmlformats.org/spreadsheetml/2006/main">
  <c r="I26" i="19"/>
  <c r="I36" l="1"/>
  <c r="I38"/>
  <c r="I37" s="1"/>
  <c r="I34"/>
  <c r="I43"/>
  <c r="I41"/>
  <c r="I40" s="1"/>
  <c r="F26"/>
  <c r="G26"/>
  <c r="H26"/>
  <c r="J26"/>
  <c r="K26" s="1"/>
  <c r="E26"/>
  <c r="G53" l="1"/>
  <c r="H51"/>
  <c r="K50"/>
  <c r="H50"/>
  <c r="H48"/>
  <c r="H47"/>
  <c r="K46"/>
  <c r="H46"/>
  <c r="H45"/>
  <c r="F43"/>
  <c r="E43"/>
  <c r="H42"/>
  <c r="J41"/>
  <c r="E41"/>
  <c r="H41" s="1"/>
  <c r="H39"/>
  <c r="J38"/>
  <c r="H43" l="1"/>
  <c r="K45"/>
  <c r="K41"/>
  <c r="E38"/>
  <c r="H38" s="1"/>
  <c r="J37"/>
  <c r="J36"/>
  <c r="E36"/>
  <c r="H36" s="1"/>
  <c r="H35"/>
  <c r="J34"/>
  <c r="E34"/>
  <c r="K34" l="1"/>
  <c r="K38"/>
  <c r="J43" l="1"/>
  <c r="K43" l="1"/>
  <c r="E37" l="1"/>
  <c r="E33" s="1"/>
  <c r="E53" s="1"/>
  <c r="E40"/>
  <c r="H40" s="1"/>
  <c r="F33"/>
  <c r="F53" s="1"/>
  <c r="J40"/>
  <c r="H34"/>
  <c r="I33" s="1"/>
  <c r="K36"/>
  <c r="K40" l="1"/>
  <c r="K37"/>
  <c r="H37"/>
  <c r="J33"/>
  <c r="H33"/>
  <c r="H53" s="1"/>
  <c r="I51"/>
  <c r="J51" s="1"/>
  <c r="J50" s="1"/>
  <c r="K33" l="1"/>
  <c r="I50"/>
  <c r="I53" s="1"/>
  <c r="J53"/>
  <c r="K53" s="1"/>
</calcChain>
</file>

<file path=xl/sharedStrings.xml><?xml version="1.0" encoding="utf-8"?>
<sst xmlns="http://schemas.openxmlformats.org/spreadsheetml/2006/main" count="64" uniqueCount="36">
  <si>
    <t>(Pesos)</t>
  </si>
  <si>
    <t>Municipio de Juárez, Chihuahua</t>
  </si>
  <si>
    <t>Impuestos</t>
  </si>
  <si>
    <t>Transferencias, Asignaciones, Subsidios y Otras Ayudas</t>
  </si>
  <si>
    <t>Participaciones y Aportaciones</t>
  </si>
  <si>
    <t>Total</t>
  </si>
  <si>
    <t>Contribuciones de Mejoras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</si>
  <si>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</si>
  <si>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</si>
  <si>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</si>
  <si>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</si>
  <si>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</si>
  <si>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</si>
  <si>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</si>
  <si>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</si>
  <si>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</si>
  <si>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</si>
  <si>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</si>
  <si>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Cuotas y Aportaciones de Seguridad Social</t>
  </si>
  <si>
    <t>Derechos</t>
  </si>
  <si>
    <t>Productos</t>
  </si>
  <si>
    <t>Corriente</t>
  </si>
  <si>
    <t>Capital</t>
  </si>
  <si>
    <t>Aprovechamientos</t>
  </si>
  <si>
    <t xml:space="preserve">Corriente </t>
  </si>
  <si>
    <t>Ingresos por Ventas de Bienes y Servicios</t>
  </si>
  <si>
    <t>Ingresos Derivados de Financiamientos</t>
  </si>
  <si>
    <t>Ingresos excedentes</t>
  </si>
  <si>
    <t>Ingresos del Gobierno</t>
  </si>
  <si>
    <t>Ingresos de Organismos y Empresas</t>
  </si>
  <si>
    <t>PRESIDENTE MUNICIPAL</t>
  </si>
  <si>
    <t xml:space="preserve">          TESORERO MUNICIPAL</t>
  </si>
  <si>
    <t>Cuenta Pública2018</t>
  </si>
  <si>
    <t>Del 1 de enero al 30 de junio</t>
  </si>
  <si>
    <t xml:space="preserve"> C. HECTOR ARMANDO CABADA ALVIDREZ</t>
  </si>
  <si>
    <t xml:space="preserve">           C. GERARDO RONQUILLO CHAVEZ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</si>
</sst>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#,##0_ ;\-#,##0\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venir LT 35 Light"/>
    </font>
    <font>
      <b/>
      <sz val="10"/>
      <color theme="1"/>
      <name val="Calibri"/>
      <family val="2"/>
      <scheme val="minor"/>
    </font>
    <font>
      <sz val="10"/>
      <color theme="1"/>
      <name val="Avenir LT 35 Light"/>
    </font>
    <font>
      <b/>
      <sz val="9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9" fillId="33" borderId="0" xfId="0" applyFont="1" applyFill="1" applyBorder="1"/>
    <xf numFmtId="0" fontId="18" fillId="33" borderId="0" xfId="0" applyFont="1" applyFill="1" applyBorder="1"/>
    <xf numFmtId="0" fontId="21" fillId="33" borderId="0" xfId="0" applyFont="1" applyFill="1"/>
    <xf numFmtId="43" fontId="21" fillId="33" borderId="0" xfId="1" applyFont="1" applyFill="1"/>
    <xf numFmtId="3" fontId="21" fillId="33" borderId="0" xfId="0" applyNumberFormat="1" applyFont="1" applyFill="1"/>
    <xf numFmtId="0" fontId="18" fillId="33" borderId="0" xfId="0" applyFont="1" applyFill="1" applyBorder="1" applyAlignment="1"/>
    <xf numFmtId="164" fontId="21" fillId="33" borderId="0" xfId="0" applyNumberFormat="1" applyFont="1" applyFill="1"/>
    <xf numFmtId="44" fontId="21" fillId="33" borderId="0" xfId="0" applyNumberFormat="1" applyFont="1" applyFill="1"/>
    <xf numFmtId="0" fontId="19" fillId="33" borderId="0" xfId="0" applyFont="1" applyFill="1" applyAlignment="1">
      <alignment horizontal="justify" vertical="center" wrapText="1"/>
    </xf>
    <xf numFmtId="0" fontId="21" fillId="33" borderId="0" xfId="0" applyFont="1" applyFill="1" applyBorder="1"/>
    <xf numFmtId="44" fontId="18" fillId="33" borderId="0" xfId="44" applyFont="1" applyFill="1" applyBorder="1" applyAlignment="1">
      <alignment horizontal="justify" vertical="center"/>
    </xf>
    <xf numFmtId="0" fontId="18" fillId="33" borderId="0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164" fontId="21" fillId="33" borderId="0" xfId="1" applyNumberFormat="1" applyFont="1" applyFill="1"/>
    <xf numFmtId="0" fontId="22" fillId="33" borderId="0" xfId="0" applyFont="1" applyFill="1" applyAlignment="1"/>
    <xf numFmtId="0" fontId="26" fillId="33" borderId="0" xfId="0" applyFont="1" applyFill="1" applyAlignment="1">
      <alignment horizontal="justify" vertical="center" wrapText="1"/>
    </xf>
    <xf numFmtId="0" fontId="25" fillId="33" borderId="0" xfId="0" applyFont="1" applyFill="1" applyAlignment="1"/>
    <xf numFmtId="0" fontId="23" fillId="33" borderId="0" xfId="0" applyFont="1" applyFill="1"/>
    <xf numFmtId="164" fontId="21" fillId="33" borderId="0" xfId="0" applyNumberFormat="1" applyFont="1" applyFill="1" applyBorder="1" applyAlignment="1">
      <alignment horizontal="justify" vertical="center" wrapText="1"/>
    </xf>
    <xf numFmtId="164" fontId="22" fillId="33" borderId="0" xfId="0" applyNumberFormat="1" applyFont="1" applyFill="1" applyBorder="1" applyAlignment="1">
      <alignment horizontal="justify" vertical="center" wrapText="1"/>
    </xf>
    <xf numFmtId="0" fontId="21" fillId="33" borderId="14" xfId="0" applyFont="1" applyFill="1" applyBorder="1"/>
    <xf numFmtId="164" fontId="21" fillId="33" borderId="22" xfId="1" applyNumberFormat="1" applyFont="1" applyFill="1" applyBorder="1" applyAlignment="1">
      <alignment horizontal="justify" vertical="center"/>
    </xf>
    <xf numFmtId="3" fontId="21" fillId="33" borderId="22" xfId="0" applyNumberFormat="1" applyFont="1" applyFill="1" applyBorder="1"/>
    <xf numFmtId="164" fontId="21" fillId="33" borderId="22" xfId="44" applyNumberFormat="1" applyFont="1" applyFill="1" applyBorder="1" applyAlignment="1">
      <alignment horizontal="justify" vertical="center"/>
    </xf>
    <xf numFmtId="0" fontId="20" fillId="34" borderId="20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justify" vertical="center"/>
    </xf>
    <xf numFmtId="0" fontId="18" fillId="33" borderId="16" xfId="0" applyFont="1" applyFill="1" applyBorder="1" applyAlignment="1">
      <alignment horizontal="justify" vertical="center"/>
    </xf>
    <xf numFmtId="0" fontId="18" fillId="33" borderId="17" xfId="0" applyFont="1" applyFill="1" applyBorder="1" applyAlignment="1">
      <alignment horizontal="justify" vertical="center" wrapText="1"/>
    </xf>
    <xf numFmtId="0" fontId="27" fillId="34" borderId="20" xfId="0" applyFont="1" applyFill="1" applyBorder="1" applyAlignment="1">
      <alignment horizontal="center" vertical="center"/>
    </xf>
    <xf numFmtId="3" fontId="21" fillId="33" borderId="22" xfId="44" applyNumberFormat="1" applyFont="1" applyFill="1" applyBorder="1" applyAlignment="1">
      <alignment horizontal="right" vertical="center"/>
    </xf>
    <xf numFmtId="3" fontId="22" fillId="33" borderId="22" xfId="0" applyNumberFormat="1" applyFont="1" applyFill="1" applyBorder="1"/>
    <xf numFmtId="3" fontId="22" fillId="33" borderId="22" xfId="44" applyNumberFormat="1" applyFont="1" applyFill="1" applyBorder="1" applyAlignment="1">
      <alignment horizontal="right" vertical="center"/>
    </xf>
    <xf numFmtId="3" fontId="22" fillId="33" borderId="22" xfId="0" applyNumberFormat="1" applyFont="1" applyFill="1" applyBorder="1" applyAlignment="1">
      <alignment horizontal="right" vertical="center"/>
    </xf>
    <xf numFmtId="3" fontId="21" fillId="33" borderId="22" xfId="0" applyNumberFormat="1" applyFont="1" applyFill="1" applyBorder="1" applyAlignment="1">
      <alignment horizontal="right" vertical="center"/>
    </xf>
    <xf numFmtId="165" fontId="21" fillId="33" borderId="22" xfId="44" applyNumberFormat="1" applyFont="1" applyFill="1" applyBorder="1" applyAlignment="1">
      <alignment horizontal="justify" vertical="center"/>
    </xf>
    <xf numFmtId="165" fontId="21" fillId="33" borderId="22" xfId="0" applyNumberFormat="1" applyFont="1" applyFill="1" applyBorder="1" applyAlignment="1">
      <alignment horizontal="justify" vertical="center"/>
    </xf>
    <xf numFmtId="43" fontId="21" fillId="33" borderId="22" xfId="1" applyFont="1" applyFill="1" applyBorder="1" applyAlignment="1">
      <alignment horizontal="justify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21" fillId="33" borderId="13" xfId="0" applyFont="1" applyFill="1" applyBorder="1"/>
    <xf numFmtId="0" fontId="19" fillId="33" borderId="15" xfId="0" applyFont="1" applyFill="1" applyBorder="1" applyAlignment="1">
      <alignment horizontal="justify" vertical="center" wrapText="1"/>
    </xf>
    <xf numFmtId="0" fontId="19" fillId="33" borderId="16" xfId="0" applyFont="1" applyFill="1" applyBorder="1" applyAlignment="1">
      <alignment horizontal="justify" vertical="center" wrapText="1"/>
    </xf>
    <xf numFmtId="0" fontId="19" fillId="33" borderId="17" xfId="0" applyFont="1" applyFill="1" applyBorder="1" applyAlignment="1">
      <alignment horizontal="justify" vertical="center" wrapText="1"/>
    </xf>
    <xf numFmtId="0" fontId="19" fillId="33" borderId="0" xfId="0" applyFont="1" applyFill="1" applyBorder="1" applyAlignment="1">
      <alignment horizontal="justify" vertical="center"/>
    </xf>
    <xf numFmtId="0" fontId="19" fillId="33" borderId="13" xfId="0" applyFont="1" applyFill="1" applyBorder="1" applyAlignment="1">
      <alignment horizontal="justify" vertical="center" wrapText="1"/>
    </xf>
    <xf numFmtId="0" fontId="19" fillId="33" borderId="0" xfId="0" applyFont="1" applyFill="1" applyBorder="1" applyAlignment="1">
      <alignment horizontal="justify" vertical="center" wrapText="1"/>
    </xf>
    <xf numFmtId="0" fontId="19" fillId="33" borderId="14" xfId="0" applyFont="1" applyFill="1" applyBorder="1" applyAlignment="1">
      <alignment horizontal="justify" vertical="center" wrapText="1"/>
    </xf>
    <xf numFmtId="0" fontId="19" fillId="33" borderId="13" xfId="0" applyFont="1" applyFill="1" applyBorder="1" applyAlignment="1">
      <alignment horizontal="justify" vertical="center"/>
    </xf>
    <xf numFmtId="0" fontId="27" fillId="34" borderId="20" xfId="0" applyFont="1" applyFill="1" applyBorder="1" applyAlignment="1">
      <alignment horizontal="center" vertical="center" wrapText="1"/>
    </xf>
    <xf numFmtId="164" fontId="22" fillId="33" borderId="14" xfId="44" applyNumberFormat="1" applyFont="1" applyFill="1" applyBorder="1" applyAlignment="1">
      <alignment horizontal="justify" vertical="center"/>
    </xf>
    <xf numFmtId="165" fontId="19" fillId="33" borderId="16" xfId="0" applyNumberFormat="1" applyFont="1" applyFill="1" applyBorder="1" applyAlignment="1">
      <alignment horizontal="justify" vertical="center" wrapText="1"/>
    </xf>
    <xf numFmtId="0" fontId="18" fillId="33" borderId="16" xfId="0" applyFont="1" applyFill="1" applyBorder="1" applyAlignment="1">
      <alignment horizontal="justify" vertical="center" wrapText="1"/>
    </xf>
    <xf numFmtId="0" fontId="18" fillId="33" borderId="0" xfId="0" applyFont="1" applyFill="1" applyBorder="1" applyAlignment="1">
      <alignment horizontal="justify" vertical="center"/>
    </xf>
    <xf numFmtId="0" fontId="18" fillId="33" borderId="21" xfId="0" applyFont="1" applyFill="1" applyBorder="1" applyAlignment="1">
      <alignment horizontal="center" vertical="center"/>
    </xf>
    <xf numFmtId="3" fontId="21" fillId="33" borderId="23" xfId="0" applyNumberFormat="1" applyFont="1" applyFill="1" applyBorder="1"/>
    <xf numFmtId="164" fontId="21" fillId="33" borderId="23" xfId="44" applyNumberFormat="1" applyFont="1" applyFill="1" applyBorder="1" applyAlignment="1">
      <alignment horizontal="justify" vertical="center"/>
    </xf>
    <xf numFmtId="164" fontId="21" fillId="33" borderId="23" xfId="0" applyNumberFormat="1" applyFont="1" applyFill="1" applyBorder="1" applyAlignment="1">
      <alignment horizontal="justify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25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right" vertical="center"/>
    </xf>
    <xf numFmtId="43" fontId="22" fillId="33" borderId="22" xfId="0" applyNumberFormat="1" applyFont="1" applyFill="1" applyBorder="1" applyAlignment="1">
      <alignment horizontal="center" vertical="center"/>
    </xf>
    <xf numFmtId="43" fontId="19" fillId="33" borderId="23" xfId="1" applyFont="1" applyFill="1" applyBorder="1" applyAlignment="1">
      <alignment horizontal="justify" vertical="center"/>
    </xf>
    <xf numFmtId="166" fontId="18" fillId="33" borderId="26" xfId="44" applyNumberFormat="1" applyFont="1" applyFill="1" applyBorder="1" applyAlignment="1">
      <alignment horizontal="right" vertical="center"/>
    </xf>
    <xf numFmtId="166" fontId="18" fillId="33" borderId="27" xfId="44" applyNumberFormat="1" applyFont="1" applyFill="1" applyBorder="1" applyAlignment="1">
      <alignment horizontal="right" vertical="center"/>
    </xf>
    <xf numFmtId="166" fontId="18" fillId="33" borderId="19" xfId="44" applyNumberFormat="1" applyFont="1" applyFill="1" applyBorder="1" applyAlignment="1">
      <alignment horizontal="right" vertical="center"/>
    </xf>
    <xf numFmtId="166" fontId="18" fillId="33" borderId="20" xfId="44" applyNumberFormat="1" applyFont="1" applyFill="1" applyBorder="1" applyAlignment="1">
      <alignment horizontal="right" vertical="center"/>
    </xf>
    <xf numFmtId="166" fontId="18" fillId="33" borderId="20" xfId="44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0" fontId="19" fillId="33" borderId="13" xfId="0" applyFont="1" applyFill="1" applyBorder="1" applyAlignment="1">
      <alignment horizontal="justify" vertical="center" wrapText="1"/>
    </xf>
    <xf numFmtId="0" fontId="19" fillId="33" borderId="0" xfId="0" applyFont="1" applyFill="1" applyBorder="1" applyAlignment="1">
      <alignment horizontal="justify" vertical="center" wrapText="1"/>
    </xf>
    <xf numFmtId="0" fontId="19" fillId="33" borderId="14" xfId="0" applyFont="1" applyFill="1" applyBorder="1" applyAlignment="1">
      <alignment horizontal="justify" vertical="center" wrapText="1"/>
    </xf>
    <xf numFmtId="0" fontId="21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19" fillId="33" borderId="13" xfId="0" applyFont="1" applyFill="1" applyBorder="1" applyAlignment="1">
      <alignment horizontal="justify" vertical="center"/>
    </xf>
    <xf numFmtId="0" fontId="19" fillId="33" borderId="0" xfId="0" applyFont="1" applyFill="1" applyBorder="1" applyAlignment="1">
      <alignment horizontal="justify" vertical="center"/>
    </xf>
    <xf numFmtId="0" fontId="19" fillId="33" borderId="14" xfId="0" applyFont="1" applyFill="1" applyBorder="1" applyAlignment="1">
      <alignment horizontal="justify" vertical="center"/>
    </xf>
    <xf numFmtId="0" fontId="18" fillId="33" borderId="13" xfId="0" applyFont="1" applyFill="1" applyBorder="1" applyAlignment="1">
      <alignment horizontal="justify" vertical="center" wrapText="1"/>
    </xf>
    <xf numFmtId="0" fontId="18" fillId="33" borderId="0" xfId="0" applyFont="1" applyFill="1" applyBorder="1" applyAlignment="1">
      <alignment horizontal="justify" vertical="center" wrapText="1"/>
    </xf>
    <xf numFmtId="0" fontId="18" fillId="33" borderId="14" xfId="0" applyFont="1" applyFill="1" applyBorder="1" applyAlignment="1">
      <alignment horizontal="justify" vertical="center" wrapText="1"/>
    </xf>
    <xf numFmtId="164" fontId="18" fillId="33" borderId="21" xfId="1" applyNumberFormat="1" applyFont="1" applyFill="1" applyBorder="1" applyAlignment="1">
      <alignment horizontal="justify"/>
    </xf>
    <xf numFmtId="164" fontId="18" fillId="33" borderId="23" xfId="1" applyNumberFormat="1" applyFont="1" applyFill="1" applyBorder="1" applyAlignment="1">
      <alignment horizontal="justify"/>
    </xf>
    <xf numFmtId="165" fontId="18" fillId="33" borderId="15" xfId="0" applyNumberFormat="1" applyFont="1" applyFill="1" applyBorder="1" applyAlignment="1">
      <alignment horizontal="right" wrapText="1"/>
    </xf>
    <xf numFmtId="165" fontId="18" fillId="33" borderId="17" xfId="0" applyNumberFormat="1" applyFont="1" applyFill="1" applyBorder="1" applyAlignment="1">
      <alignment horizontal="right" wrapText="1"/>
    </xf>
    <xf numFmtId="0" fontId="27" fillId="34" borderId="25" xfId="0" applyFont="1" applyFill="1" applyBorder="1" applyAlignment="1">
      <alignment horizontal="center" vertical="center" wrapText="1"/>
    </xf>
    <xf numFmtId="0" fontId="27" fillId="34" borderId="24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 wrapText="1"/>
    </xf>
    <xf numFmtId="164" fontId="22" fillId="33" borderId="15" xfId="0" applyNumberFormat="1" applyFont="1" applyFill="1" applyBorder="1" applyAlignment="1">
      <alignment horizontal="right" wrapText="1"/>
    </xf>
    <xf numFmtId="164" fontId="22" fillId="33" borderId="18" xfId="0" applyNumberFormat="1" applyFont="1" applyFill="1" applyBorder="1" applyAlignment="1">
      <alignment horizontal="right" wrapText="1"/>
    </xf>
    <xf numFmtId="0" fontId="18" fillId="33" borderId="1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4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33CC33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showGridLines="0" tabSelected="1" workbookViewId="0">
      <selection activeCell="E40" sqref="E40"/>
    </sheetView>
  </sheetViews>
  <sheetFormatPr defaultColWidth="11.42578125" defaultRowHeight="10.5" customHeight="1"/>
  <cols>
    <col min="1" max="1" width="4.42578125" style="4" customWidth="1"/>
    <col min="2" max="2" width="7.7109375" style="4" customWidth="1"/>
    <col min="3" max="3" width="21.5703125" style="4" customWidth="1"/>
    <col min="4" max="4" width="16.28515625" style="4" customWidth="1"/>
    <col min="5" max="5" width="16.28515625" style="4" bestFit="1" customWidth="1"/>
    <col min="6" max="6" width="13.5703125" style="4" bestFit="1" customWidth="1"/>
    <col min="7" max="7" width="0.42578125" style="4" hidden="1" customWidth="1"/>
    <col min="8" max="8" width="14.28515625" style="4" customWidth="1"/>
    <col min="9" max="9" width="15.7109375" style="4" customWidth="1"/>
    <col min="10" max="10" width="16.7109375" style="4" customWidth="1"/>
    <col min="11" max="11" width="12" style="4" bestFit="1" customWidth="1"/>
    <col min="12" max="12" width="13.28515625" style="4" bestFit="1" customWidth="1"/>
    <col min="13" max="13" width="20.7109375" style="4" customWidth="1"/>
    <col min="14" max="14" width="12.85546875" style="4" bestFit="1" customWidth="1"/>
    <col min="15" max="15" width="14.28515625" style="4" bestFit="1" customWidth="1"/>
    <col min="16" max="16" width="12.85546875" style="4" bestFit="1" customWidth="1"/>
    <col min="17" max="16384" width="11.42578125" style="4"/>
  </cols>
  <sheetData>
    <row r="1" spans="2:17" ht="5.25" customHeight="1"/>
    <row r="2" spans="2:17" ht="10.5" customHeight="1">
      <c r="B2" s="108" t="s">
        <v>32</v>
      </c>
      <c r="C2" s="108"/>
      <c r="D2" s="108"/>
      <c r="E2" s="108"/>
      <c r="F2" s="108"/>
      <c r="G2" s="108"/>
      <c r="H2" s="108"/>
      <c r="I2" s="108"/>
      <c r="J2" s="108"/>
      <c r="K2" s="108"/>
    </row>
    <row r="3" spans="2:17" ht="10.5" customHeight="1">
      <c r="B3" s="108" t="s">
        <v>7</v>
      </c>
      <c r="C3" s="108"/>
      <c r="D3" s="108"/>
      <c r="E3" s="108"/>
      <c r="F3" s="108"/>
      <c r="G3" s="108"/>
      <c r="H3" s="108"/>
      <c r="I3" s="108"/>
      <c r="J3" s="108"/>
      <c r="K3" s="108"/>
    </row>
    <row r="4" spans="2:17" ht="10.5" customHeight="1">
      <c r="B4" s="108" t="s">
        <v>33</v>
      </c>
      <c r="C4" s="108"/>
      <c r="D4" s="108"/>
      <c r="E4" s="108"/>
      <c r="F4" s="108"/>
      <c r="G4" s="108"/>
      <c r="H4" s="108"/>
      <c r="I4" s="108"/>
      <c r="J4" s="108"/>
      <c r="K4" s="108"/>
    </row>
    <row r="5" spans="2:17" ht="10.5" customHeight="1">
      <c r="B5" s="74" t="s">
        <v>0</v>
      </c>
      <c r="C5" s="74"/>
      <c r="D5" s="74"/>
      <c r="E5" s="74"/>
      <c r="F5" s="74"/>
      <c r="G5" s="74"/>
      <c r="H5" s="74"/>
      <c r="I5" s="74"/>
      <c r="J5" s="74"/>
      <c r="K5" s="74"/>
      <c r="N5" s="79"/>
      <c r="O5" s="79"/>
      <c r="P5" s="79"/>
    </row>
    <row r="6" spans="2:17" ht="12">
      <c r="B6" s="108" t="s">
        <v>1</v>
      </c>
      <c r="C6" s="108"/>
      <c r="D6" s="108"/>
      <c r="E6" s="108"/>
      <c r="F6" s="108"/>
      <c r="G6" s="108"/>
      <c r="H6" s="108"/>
      <c r="I6" s="108"/>
      <c r="J6" s="108"/>
      <c r="K6" s="108"/>
    </row>
    <row r="7" spans="2:17" ht="10.5" customHeight="1">
      <c r="B7" s="99" t="s">
        <v>8</v>
      </c>
      <c r="C7" s="100"/>
      <c r="D7" s="100"/>
      <c r="E7" s="109" t="s">
        <v>9</v>
      </c>
      <c r="F7" s="109"/>
      <c r="G7" s="109"/>
      <c r="H7" s="109"/>
      <c r="I7" s="109"/>
      <c r="J7" s="109"/>
      <c r="K7" s="110" t="s">
        <v>10</v>
      </c>
      <c r="N7" s="79"/>
      <c r="O7" s="79"/>
      <c r="P7" s="79"/>
    </row>
    <row r="8" spans="2:17" ht="10.5" customHeight="1">
      <c r="B8" s="102"/>
      <c r="C8" s="103"/>
      <c r="D8" s="103"/>
      <c r="E8" s="26" t="s">
        <v>11</v>
      </c>
      <c r="F8" s="27" t="s">
        <v>12</v>
      </c>
      <c r="G8" s="27"/>
      <c r="H8" s="26" t="s">
        <v>13</v>
      </c>
      <c r="I8" s="26" t="s">
        <v>14</v>
      </c>
      <c r="J8" s="26" t="s">
        <v>15</v>
      </c>
      <c r="K8" s="110"/>
      <c r="N8" s="1"/>
      <c r="O8" s="1"/>
      <c r="P8" s="1"/>
    </row>
    <row r="9" spans="2:17" ht="10.5" customHeight="1">
      <c r="B9" s="102"/>
      <c r="C9" s="103"/>
      <c r="D9" s="103"/>
      <c r="E9" s="26">
        <v>-1</v>
      </c>
      <c r="F9" s="26">
        <v>-2</v>
      </c>
      <c r="G9" s="26"/>
      <c r="H9" s="26" t="s">
        <v>16</v>
      </c>
      <c r="I9" s="26">
        <v>-4</v>
      </c>
      <c r="J9" s="26">
        <v>-5</v>
      </c>
      <c r="K9" s="26" t="s">
        <v>17</v>
      </c>
    </row>
    <row r="10" spans="2:17" ht="10.5" customHeight="1">
      <c r="B10" s="113"/>
      <c r="C10" s="114"/>
      <c r="D10" s="114"/>
      <c r="E10" s="57"/>
      <c r="F10" s="57"/>
      <c r="G10" s="57"/>
      <c r="H10" s="57"/>
      <c r="I10" s="57"/>
      <c r="J10" s="57"/>
      <c r="K10" s="57"/>
      <c r="M10" s="14"/>
      <c r="N10" s="15"/>
      <c r="O10" s="15"/>
      <c r="P10" s="15"/>
    </row>
    <row r="11" spans="2:17" ht="10.5" customHeight="1">
      <c r="B11" s="76" t="s">
        <v>2</v>
      </c>
      <c r="C11" s="77"/>
      <c r="D11" s="77"/>
      <c r="E11" s="23">
        <v>838704435</v>
      </c>
      <c r="F11" s="24">
        <v>0</v>
      </c>
      <c r="G11" s="23"/>
      <c r="H11" s="23">
        <v>838704435</v>
      </c>
      <c r="I11" s="23">
        <v>838704435</v>
      </c>
      <c r="J11" s="23">
        <v>831415856.36000001</v>
      </c>
      <c r="K11" s="23">
        <v>-7288578.6399999857</v>
      </c>
      <c r="L11" s="8"/>
      <c r="M11" s="14"/>
      <c r="N11" s="15"/>
      <c r="O11" s="15"/>
      <c r="P11" s="15"/>
    </row>
    <row r="12" spans="2:17" ht="10.5" customHeight="1">
      <c r="B12" s="76" t="s">
        <v>18</v>
      </c>
      <c r="C12" s="77"/>
      <c r="D12" s="77"/>
      <c r="E12" s="24">
        <v>0</v>
      </c>
      <c r="F12" s="24">
        <v>0</v>
      </c>
      <c r="G12" s="23"/>
      <c r="H12" s="24">
        <v>0</v>
      </c>
      <c r="I12" s="24">
        <v>0</v>
      </c>
      <c r="J12" s="24">
        <v>0</v>
      </c>
      <c r="K12" s="24">
        <v>0</v>
      </c>
      <c r="M12" s="14"/>
      <c r="N12" s="15"/>
      <c r="O12" s="15"/>
      <c r="P12" s="15"/>
    </row>
    <row r="13" spans="2:17" ht="10.5" customHeight="1">
      <c r="B13" s="76" t="s">
        <v>6</v>
      </c>
      <c r="C13" s="77"/>
      <c r="D13" s="77"/>
      <c r="E13" s="24">
        <v>0</v>
      </c>
      <c r="F13" s="24">
        <v>0</v>
      </c>
      <c r="G13" s="23"/>
      <c r="H13" s="24">
        <v>0</v>
      </c>
      <c r="I13" s="24">
        <v>0</v>
      </c>
      <c r="J13" s="24">
        <v>0</v>
      </c>
      <c r="K13" s="24">
        <v>0</v>
      </c>
      <c r="M13" s="14"/>
      <c r="N13" s="15"/>
      <c r="O13" s="15"/>
      <c r="P13" s="15"/>
    </row>
    <row r="14" spans="2:17" ht="10.5" customHeight="1">
      <c r="B14" s="76" t="s">
        <v>19</v>
      </c>
      <c r="C14" s="77"/>
      <c r="D14" s="77"/>
      <c r="E14" s="23">
        <v>252248105</v>
      </c>
      <c r="F14" s="24">
        <v>0</v>
      </c>
      <c r="G14" s="23"/>
      <c r="H14" s="23">
        <v>252248105</v>
      </c>
      <c r="I14" s="23">
        <v>252248105</v>
      </c>
      <c r="J14" s="23">
        <v>243030443.56999999</v>
      </c>
      <c r="K14" s="23">
        <v>-9217661.4300000072</v>
      </c>
      <c r="M14" s="14"/>
      <c r="N14" s="15"/>
      <c r="O14" s="15"/>
      <c r="P14" s="15"/>
    </row>
    <row r="15" spans="2:17" ht="10.5" customHeight="1">
      <c r="B15" s="76" t="s">
        <v>20</v>
      </c>
      <c r="C15" s="77"/>
      <c r="D15" s="77"/>
      <c r="E15" s="23">
        <v>21560135</v>
      </c>
      <c r="F15" s="24">
        <v>0</v>
      </c>
      <c r="G15" s="23"/>
      <c r="H15" s="23">
        <v>21560135</v>
      </c>
      <c r="I15" s="23">
        <v>21560135</v>
      </c>
      <c r="J15" s="23">
        <v>36269210.579999998</v>
      </c>
      <c r="K15" s="23">
        <v>14709075.579999998</v>
      </c>
      <c r="L15" s="8"/>
      <c r="M15" s="14"/>
      <c r="N15" s="15"/>
      <c r="O15" s="15"/>
      <c r="P15" s="15"/>
    </row>
    <row r="16" spans="2:17" ht="10.5" customHeight="1">
      <c r="B16" s="48"/>
      <c r="C16" s="49" t="s">
        <v>21</v>
      </c>
      <c r="D16" s="49"/>
      <c r="E16" s="23">
        <v>21560135</v>
      </c>
      <c r="F16" s="24">
        <v>0</v>
      </c>
      <c r="G16" s="23"/>
      <c r="H16" s="23">
        <v>21560135</v>
      </c>
      <c r="I16" s="23">
        <v>21560135</v>
      </c>
      <c r="J16" s="23">
        <v>36269210.579999998</v>
      </c>
      <c r="K16" s="23">
        <v>14709075.579999998</v>
      </c>
      <c r="M16" s="14"/>
      <c r="N16" s="15"/>
      <c r="O16" s="15"/>
      <c r="P16" s="15"/>
      <c r="Q16" s="8"/>
    </row>
    <row r="17" spans="2:16" ht="10.5" customHeight="1">
      <c r="B17" s="48"/>
      <c r="C17" s="49" t="s">
        <v>22</v>
      </c>
      <c r="D17" s="49"/>
      <c r="E17" s="24">
        <v>0</v>
      </c>
      <c r="F17" s="24">
        <v>0</v>
      </c>
      <c r="G17" s="23"/>
      <c r="H17" s="24">
        <v>0</v>
      </c>
      <c r="I17" s="24">
        <v>0</v>
      </c>
      <c r="J17" s="24">
        <v>0</v>
      </c>
      <c r="K17" s="24">
        <v>0</v>
      </c>
      <c r="M17" s="9"/>
      <c r="N17" s="15"/>
      <c r="O17" s="15"/>
      <c r="P17" s="15"/>
    </row>
    <row r="18" spans="2:16" ht="10.5" customHeight="1">
      <c r="B18" s="76" t="s">
        <v>23</v>
      </c>
      <c r="C18" s="77"/>
      <c r="D18" s="77"/>
      <c r="E18" s="23">
        <v>82507906</v>
      </c>
      <c r="F18" s="24">
        <v>0</v>
      </c>
      <c r="G18" s="23"/>
      <c r="H18" s="23">
        <v>82507906</v>
      </c>
      <c r="I18" s="23">
        <v>82507906</v>
      </c>
      <c r="J18" s="23">
        <v>55261811.479999997</v>
      </c>
      <c r="K18" s="23">
        <v>-27246094.520000003</v>
      </c>
      <c r="M18" s="9"/>
      <c r="N18" s="15"/>
      <c r="O18" s="15"/>
      <c r="P18" s="15"/>
    </row>
    <row r="19" spans="2:16" ht="10.5" customHeight="1">
      <c r="B19" s="48"/>
      <c r="C19" s="49" t="s">
        <v>24</v>
      </c>
      <c r="D19" s="49"/>
      <c r="E19" s="23">
        <v>82507906</v>
      </c>
      <c r="F19" s="24">
        <v>0</v>
      </c>
      <c r="G19" s="23"/>
      <c r="H19" s="23">
        <v>82507906</v>
      </c>
      <c r="I19" s="23">
        <v>82507906</v>
      </c>
      <c r="J19" s="23">
        <v>55261811.479999997</v>
      </c>
      <c r="K19" s="23">
        <v>-27246094.520000003</v>
      </c>
      <c r="M19" s="9"/>
    </row>
    <row r="20" spans="2:16" ht="10.5" customHeight="1">
      <c r="B20" s="48"/>
      <c r="C20" s="49" t="s">
        <v>22</v>
      </c>
      <c r="D20" s="49"/>
      <c r="E20" s="24">
        <v>0</v>
      </c>
      <c r="F20" s="24">
        <v>0</v>
      </c>
      <c r="G20" s="23"/>
      <c r="H20" s="24">
        <v>0</v>
      </c>
      <c r="I20" s="24">
        <v>0</v>
      </c>
      <c r="J20" s="24">
        <v>0</v>
      </c>
      <c r="K20" s="24">
        <v>0</v>
      </c>
      <c r="L20" s="8"/>
      <c r="M20" s="9"/>
      <c r="O20" s="8"/>
    </row>
    <row r="21" spans="2:16" ht="10.5" customHeight="1">
      <c r="B21" s="76" t="s">
        <v>25</v>
      </c>
      <c r="C21" s="77"/>
      <c r="D21" s="77"/>
      <c r="E21" s="24">
        <v>0</v>
      </c>
      <c r="F21" s="24">
        <v>0</v>
      </c>
      <c r="G21" s="23"/>
      <c r="H21" s="24">
        <v>0</v>
      </c>
      <c r="I21" s="24">
        <v>0</v>
      </c>
      <c r="J21" s="24">
        <v>0</v>
      </c>
      <c r="K21" s="24">
        <v>0</v>
      </c>
      <c r="M21" s="9"/>
    </row>
    <row r="22" spans="2:16" ht="10.5" customHeight="1">
      <c r="B22" s="76" t="s">
        <v>4</v>
      </c>
      <c r="C22" s="77"/>
      <c r="D22" s="77"/>
      <c r="E22" s="23">
        <v>1299030787</v>
      </c>
      <c r="F22" s="24">
        <v>55787190.470000006</v>
      </c>
      <c r="G22" s="23"/>
      <c r="H22" s="23">
        <v>1354817977.47</v>
      </c>
      <c r="I22" s="23">
        <v>1354817977.47</v>
      </c>
      <c r="J22" s="23">
        <v>1286977228.4300001</v>
      </c>
      <c r="K22" s="23">
        <v>-12053558.569999933</v>
      </c>
      <c r="M22" s="9"/>
    </row>
    <row r="23" spans="2:16" ht="10.5" customHeight="1">
      <c r="B23" s="81" t="s">
        <v>3</v>
      </c>
      <c r="C23" s="82"/>
      <c r="D23" s="82"/>
      <c r="E23" s="24">
        <v>0</v>
      </c>
      <c r="F23" s="24">
        <v>0</v>
      </c>
      <c r="G23" s="25"/>
      <c r="H23" s="24">
        <v>0</v>
      </c>
      <c r="I23" s="24">
        <v>0</v>
      </c>
      <c r="J23" s="24">
        <v>0</v>
      </c>
      <c r="K23" s="24">
        <v>0</v>
      </c>
    </row>
    <row r="24" spans="2:16" ht="10.5" customHeight="1">
      <c r="B24" s="76" t="s">
        <v>26</v>
      </c>
      <c r="C24" s="77"/>
      <c r="D24" s="77"/>
      <c r="E24" s="24">
        <v>0</v>
      </c>
      <c r="F24" s="24">
        <v>0</v>
      </c>
      <c r="G24" s="25"/>
      <c r="H24" s="24">
        <v>0</v>
      </c>
      <c r="I24" s="24">
        <v>0</v>
      </c>
      <c r="J24" s="24">
        <v>0</v>
      </c>
      <c r="K24" s="24">
        <v>0</v>
      </c>
      <c r="L24" s="8"/>
      <c r="M24" s="9"/>
    </row>
    <row r="25" spans="2:16" ht="10.5" customHeight="1">
      <c r="B25" s="51"/>
      <c r="C25" s="47"/>
      <c r="D25" s="56"/>
      <c r="E25" s="59"/>
      <c r="F25" s="59"/>
      <c r="G25" s="59"/>
      <c r="H25" s="60"/>
      <c r="I25" s="60"/>
      <c r="J25" s="59"/>
      <c r="K25" s="58"/>
      <c r="M25" s="8"/>
    </row>
    <row r="26" spans="2:16" ht="12.75" customHeight="1">
      <c r="B26" s="28"/>
      <c r="C26" s="29"/>
      <c r="D26" s="55" t="s">
        <v>5</v>
      </c>
      <c r="E26" s="73">
        <f>E11+E14+E15+E18+E22</f>
        <v>2494051368</v>
      </c>
      <c r="F26" s="73">
        <f t="shared" ref="F26:J26" si="0">F11+F14+F15+F18+F22</f>
        <v>55787190.470000006</v>
      </c>
      <c r="G26" s="73">
        <f t="shared" si="0"/>
        <v>0</v>
      </c>
      <c r="H26" s="73">
        <f t="shared" si="0"/>
        <v>2549838558.4700003</v>
      </c>
      <c r="I26" s="73">
        <f t="shared" ref="I26" si="1">I11+I14+I15+I18+I22</f>
        <v>2549838558.4700003</v>
      </c>
      <c r="J26" s="73">
        <f t="shared" si="0"/>
        <v>2452954550.4200001</v>
      </c>
      <c r="K26" s="87">
        <f>J26-E26</f>
        <v>-41096817.579999924</v>
      </c>
      <c r="L26" s="8"/>
      <c r="M26" s="9"/>
    </row>
    <row r="27" spans="2:16" ht="11.25" customHeight="1">
      <c r="B27" s="48"/>
      <c r="C27" s="49"/>
      <c r="D27" s="49"/>
      <c r="E27" s="20"/>
      <c r="F27" s="20"/>
      <c r="G27" s="20"/>
      <c r="H27" s="20"/>
      <c r="I27" s="111" t="s">
        <v>27</v>
      </c>
      <c r="J27" s="112"/>
      <c r="K27" s="88"/>
      <c r="L27" s="8"/>
      <c r="M27" s="5"/>
    </row>
    <row r="28" spans="2:16" ht="7.5" customHeight="1" thickBot="1">
      <c r="B28" s="48"/>
      <c r="C28" s="49"/>
      <c r="D28" s="49"/>
      <c r="E28" s="20"/>
      <c r="F28" s="20"/>
      <c r="G28" s="20"/>
      <c r="H28" s="20"/>
      <c r="I28" s="21"/>
      <c r="J28" s="21"/>
      <c r="K28" s="53"/>
      <c r="M28" s="5"/>
    </row>
    <row r="29" spans="2:16" ht="10.5" customHeight="1">
      <c r="B29" s="99" t="s">
        <v>8</v>
      </c>
      <c r="C29" s="100"/>
      <c r="D29" s="101"/>
      <c r="E29" s="105" t="s">
        <v>9</v>
      </c>
      <c r="F29" s="106"/>
      <c r="G29" s="106"/>
      <c r="H29" s="106"/>
      <c r="I29" s="106"/>
      <c r="J29" s="106"/>
      <c r="K29" s="91" t="s">
        <v>10</v>
      </c>
      <c r="M29" s="5"/>
    </row>
    <row r="30" spans="2:16" ht="10.5" customHeight="1" thickBot="1">
      <c r="B30" s="102"/>
      <c r="C30" s="103"/>
      <c r="D30" s="104"/>
      <c r="E30" s="61" t="s">
        <v>11</v>
      </c>
      <c r="F30" s="52" t="s">
        <v>12</v>
      </c>
      <c r="G30" s="52"/>
      <c r="H30" s="31" t="s">
        <v>13</v>
      </c>
      <c r="I30" s="31" t="s">
        <v>14</v>
      </c>
      <c r="J30" s="31" t="s">
        <v>15</v>
      </c>
      <c r="K30" s="92"/>
      <c r="M30" s="5"/>
    </row>
    <row r="31" spans="2:16" ht="10.5" customHeight="1">
      <c r="B31" s="102"/>
      <c r="C31" s="103"/>
      <c r="D31" s="104"/>
      <c r="E31" s="62">
        <v>-1</v>
      </c>
      <c r="F31" s="63">
        <v>-2</v>
      </c>
      <c r="G31" s="63"/>
      <c r="H31" s="63" t="s">
        <v>16</v>
      </c>
      <c r="I31" s="63">
        <v>-4</v>
      </c>
      <c r="J31" s="63">
        <v>-5</v>
      </c>
      <c r="K31" s="64" t="s">
        <v>17</v>
      </c>
      <c r="M31" s="5"/>
    </row>
    <row r="32" spans="2:16" ht="10.5" customHeight="1">
      <c r="B32" s="40"/>
      <c r="C32" s="41"/>
      <c r="D32" s="42"/>
      <c r="E32" s="65"/>
      <c r="F32" s="65"/>
      <c r="G32" s="65"/>
      <c r="H32" s="65"/>
      <c r="I32" s="65"/>
      <c r="J32" s="65"/>
      <c r="K32" s="65"/>
      <c r="M32" s="5"/>
    </row>
    <row r="33" spans="2:13" ht="10.5" customHeight="1">
      <c r="B33" s="93" t="s">
        <v>28</v>
      </c>
      <c r="C33" s="94"/>
      <c r="D33" s="95"/>
      <c r="E33" s="35">
        <f>E34+E36+E37+E40+E43</f>
        <v>2494051368</v>
      </c>
      <c r="F33" s="35">
        <f>+F43</f>
        <v>55787190.470000006</v>
      </c>
      <c r="G33" s="66"/>
      <c r="H33" s="35">
        <f>E33+F33</f>
        <v>2549838558.4699998</v>
      </c>
      <c r="I33" s="35">
        <f>I34+I36+I37+I40+I43</f>
        <v>2549838558.4700003</v>
      </c>
      <c r="J33" s="67">
        <f>+J34+J36+J37+J40+J43</f>
        <v>2452954550.4200001</v>
      </c>
      <c r="K33" s="67">
        <f>+K34+K36+K37+K40+K43</f>
        <v>-41096817.579999931</v>
      </c>
      <c r="M33" s="5"/>
    </row>
    <row r="34" spans="2:13" ht="10.5" customHeight="1">
      <c r="B34" s="76" t="s">
        <v>2</v>
      </c>
      <c r="C34" s="77"/>
      <c r="D34" s="78"/>
      <c r="E34" s="23">
        <f>E11</f>
        <v>838704435</v>
      </c>
      <c r="F34" s="24">
        <v>0</v>
      </c>
      <c r="G34" s="32"/>
      <c r="H34" s="36">
        <f t="shared" ref="H34:H42" si="2">E34+F34</f>
        <v>838704435</v>
      </c>
      <c r="I34" s="23">
        <f>I11</f>
        <v>838704435</v>
      </c>
      <c r="J34" s="23">
        <f>J11</f>
        <v>831415856.36000001</v>
      </c>
      <c r="K34" s="32">
        <f>J34-E34</f>
        <v>-7288578.6399999857</v>
      </c>
      <c r="M34" s="5"/>
    </row>
    <row r="35" spans="2:13" ht="10.5" customHeight="1">
      <c r="B35" s="76" t="s">
        <v>6</v>
      </c>
      <c r="C35" s="77"/>
      <c r="D35" s="78"/>
      <c r="E35" s="24">
        <v>0</v>
      </c>
      <c r="F35" s="24">
        <v>0</v>
      </c>
      <c r="G35" s="32"/>
      <c r="H35" s="36">
        <f t="shared" si="2"/>
        <v>0</v>
      </c>
      <c r="I35" s="24">
        <v>0</v>
      </c>
      <c r="J35" s="24">
        <v>0</v>
      </c>
      <c r="K35" s="24">
        <v>0</v>
      </c>
      <c r="M35" s="5"/>
    </row>
    <row r="36" spans="2:13" ht="10.5" customHeight="1">
      <c r="B36" s="76" t="s">
        <v>19</v>
      </c>
      <c r="C36" s="77"/>
      <c r="D36" s="78"/>
      <c r="E36" s="23">
        <f>E14</f>
        <v>252248105</v>
      </c>
      <c r="F36" s="24">
        <v>0</v>
      </c>
      <c r="G36" s="32"/>
      <c r="H36" s="36">
        <f t="shared" si="2"/>
        <v>252248105</v>
      </c>
      <c r="I36" s="23">
        <f>I14</f>
        <v>252248105</v>
      </c>
      <c r="J36" s="23">
        <f>J14</f>
        <v>243030443.56999999</v>
      </c>
      <c r="K36" s="32">
        <f>J36-E36</f>
        <v>-9217661.4300000072</v>
      </c>
    </row>
    <row r="37" spans="2:13" ht="10.5" customHeight="1">
      <c r="B37" s="76" t="s">
        <v>20</v>
      </c>
      <c r="C37" s="77"/>
      <c r="D37" s="78"/>
      <c r="E37" s="23">
        <f>SUM(E38)</f>
        <v>21560135</v>
      </c>
      <c r="F37" s="24">
        <v>0</v>
      </c>
      <c r="G37" s="32"/>
      <c r="H37" s="36">
        <f t="shared" si="2"/>
        <v>21560135</v>
      </c>
      <c r="I37" s="23">
        <f>SUM(I38:I39)</f>
        <v>21560135</v>
      </c>
      <c r="J37" s="23">
        <f>SUM(J38:J39)</f>
        <v>36269210.579999998</v>
      </c>
      <c r="K37" s="32">
        <f>J37-E37</f>
        <v>14709075.579999998</v>
      </c>
      <c r="M37" s="5"/>
    </row>
    <row r="38" spans="2:13" ht="10.5" customHeight="1">
      <c r="B38" s="48"/>
      <c r="C38" s="49" t="s">
        <v>21</v>
      </c>
      <c r="D38" s="50"/>
      <c r="E38" s="23">
        <f>E16</f>
        <v>21560135</v>
      </c>
      <c r="F38" s="24">
        <v>0</v>
      </c>
      <c r="G38" s="32"/>
      <c r="H38" s="36">
        <f t="shared" si="2"/>
        <v>21560135</v>
      </c>
      <c r="I38" s="23">
        <f>I16</f>
        <v>21560135</v>
      </c>
      <c r="J38" s="23">
        <f>J16</f>
        <v>36269210.579999998</v>
      </c>
      <c r="K38" s="32">
        <f>J38-E38</f>
        <v>14709075.579999998</v>
      </c>
    </row>
    <row r="39" spans="2:13" ht="10.5" customHeight="1">
      <c r="B39" s="48"/>
      <c r="C39" s="49" t="s">
        <v>22</v>
      </c>
      <c r="D39" s="50"/>
      <c r="E39" s="24">
        <v>0</v>
      </c>
      <c r="F39" s="24">
        <v>0</v>
      </c>
      <c r="G39" s="32"/>
      <c r="H39" s="36">
        <f t="shared" si="2"/>
        <v>0</v>
      </c>
      <c r="I39" s="24">
        <v>0</v>
      </c>
      <c r="J39" s="24">
        <v>0</v>
      </c>
      <c r="K39" s="32">
        <v>0</v>
      </c>
    </row>
    <row r="40" spans="2:13" ht="10.5" customHeight="1">
      <c r="B40" s="76" t="s">
        <v>23</v>
      </c>
      <c r="C40" s="77"/>
      <c r="D40" s="78"/>
      <c r="E40" s="23">
        <f>SUM(E41:E42)</f>
        <v>82507906</v>
      </c>
      <c r="F40" s="24">
        <v>0</v>
      </c>
      <c r="G40" s="32"/>
      <c r="H40" s="36">
        <f>E40+F40</f>
        <v>82507906</v>
      </c>
      <c r="I40" s="23">
        <f>SUM(I41:I42)</f>
        <v>82507906</v>
      </c>
      <c r="J40" s="23">
        <f>SUM(J41:J42)</f>
        <v>55261811.479999997</v>
      </c>
      <c r="K40" s="32">
        <f>J40-E40</f>
        <v>-27246094.520000003</v>
      </c>
    </row>
    <row r="41" spans="2:13" ht="10.5" customHeight="1">
      <c r="B41" s="48"/>
      <c r="C41" s="49" t="s">
        <v>21</v>
      </c>
      <c r="D41" s="50"/>
      <c r="E41" s="23">
        <f>E19</f>
        <v>82507906</v>
      </c>
      <c r="F41" s="24">
        <v>0</v>
      </c>
      <c r="G41" s="32"/>
      <c r="H41" s="36">
        <f>E41+F41</f>
        <v>82507906</v>
      </c>
      <c r="I41" s="23">
        <f>I19</f>
        <v>82507906</v>
      </c>
      <c r="J41" s="23">
        <f>J19</f>
        <v>55261811.479999997</v>
      </c>
      <c r="K41" s="32">
        <f>J41-E41</f>
        <v>-27246094.520000003</v>
      </c>
    </row>
    <row r="42" spans="2:13" ht="10.5" customHeight="1">
      <c r="B42" s="48"/>
      <c r="C42" s="49" t="s">
        <v>22</v>
      </c>
      <c r="D42" s="50"/>
      <c r="E42" s="24">
        <v>0</v>
      </c>
      <c r="F42" s="24">
        <v>0</v>
      </c>
      <c r="G42" s="32"/>
      <c r="H42" s="36">
        <f t="shared" si="2"/>
        <v>0</v>
      </c>
      <c r="I42" s="24">
        <v>0</v>
      </c>
      <c r="J42" s="24">
        <v>0</v>
      </c>
      <c r="K42" s="32">
        <v>0</v>
      </c>
    </row>
    <row r="43" spans="2:13" ht="10.5" customHeight="1">
      <c r="B43" s="76" t="s">
        <v>4</v>
      </c>
      <c r="C43" s="77"/>
      <c r="D43" s="78"/>
      <c r="E43" s="23">
        <f>E22</f>
        <v>1299030787</v>
      </c>
      <c r="F43" s="24">
        <f>F22</f>
        <v>55787190.470000006</v>
      </c>
      <c r="G43" s="32"/>
      <c r="H43" s="36">
        <f>E43+F43</f>
        <v>1354817977.47</v>
      </c>
      <c r="I43" s="23">
        <f>I22</f>
        <v>1354817977.47</v>
      </c>
      <c r="J43" s="23">
        <f>J22</f>
        <v>1286977228.4300001</v>
      </c>
      <c r="K43" s="32">
        <f>J43-E43</f>
        <v>-12053558.569999933</v>
      </c>
    </row>
    <row r="44" spans="2:13" ht="7.5" customHeight="1">
      <c r="B44" s="43"/>
      <c r="C44" s="11"/>
      <c r="D44" s="22"/>
      <c r="E44" s="24"/>
      <c r="F44" s="25"/>
      <c r="G44" s="32"/>
      <c r="H44" s="25"/>
      <c r="I44" s="24"/>
      <c r="J44" s="24"/>
      <c r="K44" s="25"/>
    </row>
    <row r="45" spans="2:13" ht="10.5" customHeight="1">
      <c r="B45" s="96" t="s">
        <v>29</v>
      </c>
      <c r="C45" s="97"/>
      <c r="D45" s="98"/>
      <c r="E45" s="33">
        <v>0</v>
      </c>
      <c r="F45" s="33">
        <v>0</v>
      </c>
      <c r="G45" s="34"/>
      <c r="H45" s="35">
        <f>E45+F45</f>
        <v>0</v>
      </c>
      <c r="I45" s="33">
        <v>0</v>
      </c>
      <c r="J45" s="33">
        <v>0</v>
      </c>
      <c r="K45" s="33">
        <f>+K46</f>
        <v>0</v>
      </c>
    </row>
    <row r="46" spans="2:13" ht="10.5" customHeight="1">
      <c r="B46" s="76" t="s">
        <v>18</v>
      </c>
      <c r="C46" s="77"/>
      <c r="D46" s="78"/>
      <c r="E46" s="24">
        <v>0</v>
      </c>
      <c r="F46" s="24">
        <v>0</v>
      </c>
      <c r="G46" s="32"/>
      <c r="H46" s="36">
        <f t="shared" ref="H46:H51" si="3">E46+F46</f>
        <v>0</v>
      </c>
      <c r="I46" s="24">
        <v>0</v>
      </c>
      <c r="J46" s="24">
        <v>0</v>
      </c>
      <c r="K46" s="32">
        <f>J46-E46</f>
        <v>0</v>
      </c>
    </row>
    <row r="47" spans="2:13" ht="10.5" customHeight="1">
      <c r="B47" s="76" t="s">
        <v>25</v>
      </c>
      <c r="C47" s="77"/>
      <c r="D47" s="78"/>
      <c r="E47" s="24">
        <v>0</v>
      </c>
      <c r="F47" s="24">
        <v>0</v>
      </c>
      <c r="G47" s="32"/>
      <c r="H47" s="36">
        <f t="shared" si="3"/>
        <v>0</v>
      </c>
      <c r="I47" s="24">
        <v>0</v>
      </c>
      <c r="J47" s="24">
        <v>0</v>
      </c>
      <c r="K47" s="32">
        <v>0</v>
      </c>
    </row>
    <row r="48" spans="2:13" ht="10.5" customHeight="1">
      <c r="B48" s="81" t="s">
        <v>3</v>
      </c>
      <c r="C48" s="82"/>
      <c r="D48" s="83"/>
      <c r="E48" s="24">
        <v>0</v>
      </c>
      <c r="F48" s="24">
        <v>0</v>
      </c>
      <c r="G48" s="25"/>
      <c r="H48" s="36">
        <f t="shared" si="3"/>
        <v>0</v>
      </c>
      <c r="I48" s="24">
        <v>0</v>
      </c>
      <c r="J48" s="24">
        <v>0</v>
      </c>
      <c r="K48" s="24">
        <v>0</v>
      </c>
    </row>
    <row r="49" spans="2:12" ht="6" customHeight="1">
      <c r="B49" s="48"/>
      <c r="C49" s="49"/>
      <c r="D49" s="50"/>
      <c r="E49" s="37"/>
      <c r="F49" s="37"/>
      <c r="G49" s="37"/>
      <c r="H49" s="38"/>
      <c r="I49" s="37"/>
      <c r="J49" s="37"/>
      <c r="K49" s="38"/>
      <c r="L49" s="6"/>
    </row>
    <row r="50" spans="2:12" ht="10.5" customHeight="1">
      <c r="B50" s="84" t="s">
        <v>26</v>
      </c>
      <c r="C50" s="85"/>
      <c r="D50" s="86"/>
      <c r="E50" s="33">
        <v>0</v>
      </c>
      <c r="F50" s="33">
        <v>0</v>
      </c>
      <c r="G50" s="33"/>
      <c r="H50" s="35">
        <f t="shared" si="3"/>
        <v>0</v>
      </c>
      <c r="I50" s="33">
        <f>SUM(I51)</f>
        <v>0</v>
      </c>
      <c r="J50" s="33">
        <f>SUM(J51)</f>
        <v>0</v>
      </c>
      <c r="K50" s="33">
        <f>SUM(K51)</f>
        <v>0</v>
      </c>
    </row>
    <row r="51" spans="2:12" ht="10.5" customHeight="1">
      <c r="B51" s="76" t="s">
        <v>26</v>
      </c>
      <c r="C51" s="77"/>
      <c r="D51" s="78"/>
      <c r="E51" s="24">
        <v>0</v>
      </c>
      <c r="F51" s="24">
        <v>0</v>
      </c>
      <c r="G51" s="39"/>
      <c r="H51" s="35">
        <f t="shared" si="3"/>
        <v>0</v>
      </c>
      <c r="I51" s="24">
        <f>H51</f>
        <v>0</v>
      </c>
      <c r="J51" s="24">
        <f>I51</f>
        <v>0</v>
      </c>
      <c r="K51" s="24">
        <v>0</v>
      </c>
    </row>
    <row r="52" spans="2:12" ht="10.5" customHeight="1">
      <c r="B52" s="44"/>
      <c r="C52" s="45"/>
      <c r="D52" s="46"/>
      <c r="E52" s="68"/>
      <c r="F52" s="68"/>
      <c r="G52" s="68"/>
      <c r="H52" s="68"/>
      <c r="I52" s="68"/>
      <c r="J52" s="68"/>
      <c r="K52" s="68"/>
    </row>
    <row r="53" spans="2:12" ht="12.75" customHeight="1">
      <c r="B53" s="28"/>
      <c r="C53" s="29"/>
      <c r="D53" s="30" t="s">
        <v>5</v>
      </c>
      <c r="E53" s="69">
        <f>E33+E45</f>
        <v>2494051368</v>
      </c>
      <c r="F53" s="70">
        <f>F33+F45+F50</f>
        <v>55787190.470000006</v>
      </c>
      <c r="G53" s="70">
        <f>G33+G45</f>
        <v>0</v>
      </c>
      <c r="H53" s="71">
        <f>H33+H45+H50</f>
        <v>2549838558.4699998</v>
      </c>
      <c r="I53" s="72">
        <f>I33+I45+I50</f>
        <v>2549838558.4700003</v>
      </c>
      <c r="J53" s="72">
        <f>J33+J45+J50</f>
        <v>2452954550.4200001</v>
      </c>
      <c r="K53" s="87">
        <f>J53-E53</f>
        <v>-41096817.579999924</v>
      </c>
    </row>
    <row r="54" spans="2:12" ht="11.25" customHeight="1">
      <c r="B54" s="44"/>
      <c r="C54" s="45"/>
      <c r="D54" s="45"/>
      <c r="E54" s="54"/>
      <c r="F54" s="54"/>
      <c r="G54" s="54"/>
      <c r="H54" s="54"/>
      <c r="I54" s="89" t="s">
        <v>27</v>
      </c>
      <c r="J54" s="90"/>
      <c r="K54" s="88"/>
    </row>
    <row r="55" spans="2:12" ht="10.5" customHeight="1">
      <c r="B55" s="10"/>
      <c r="C55" s="10"/>
      <c r="D55" s="10"/>
      <c r="E55" s="10"/>
      <c r="F55" s="10"/>
      <c r="G55" s="10"/>
      <c r="H55" s="10"/>
      <c r="I55" s="13"/>
      <c r="J55" s="13"/>
      <c r="K55" s="12"/>
    </row>
    <row r="56" spans="2:12" ht="10.5" customHeight="1">
      <c r="B56" s="10"/>
      <c r="C56" s="10"/>
      <c r="D56" s="10"/>
      <c r="E56" s="10"/>
      <c r="F56" s="10"/>
      <c r="G56" s="10"/>
      <c r="H56" s="10"/>
      <c r="I56" s="13"/>
      <c r="J56" s="13"/>
      <c r="K56" s="12"/>
    </row>
    <row r="57" spans="2:12" ht="10.5" customHeight="1">
      <c r="B57" s="10"/>
      <c r="C57" s="10"/>
      <c r="D57" s="10"/>
      <c r="E57" s="10"/>
      <c r="F57" s="10"/>
      <c r="G57" s="10"/>
      <c r="H57" s="10"/>
      <c r="I57" s="13"/>
      <c r="J57" s="13"/>
      <c r="K57" s="12"/>
    </row>
    <row r="58" spans="2:12" ht="10.5" customHeight="1">
      <c r="B58" s="10"/>
      <c r="C58" s="10"/>
      <c r="D58" s="10"/>
      <c r="E58" s="10"/>
      <c r="F58" s="10"/>
      <c r="G58" s="10"/>
      <c r="H58" s="10"/>
      <c r="I58" s="13"/>
      <c r="J58" s="13"/>
      <c r="K58" s="12"/>
    </row>
    <row r="59" spans="2:12" ht="10.5" customHeight="1">
      <c r="B59" s="10"/>
      <c r="C59" s="10"/>
      <c r="D59" s="10"/>
      <c r="E59" s="10"/>
      <c r="F59" s="10"/>
      <c r="G59" s="10"/>
      <c r="H59" s="10"/>
      <c r="I59" s="13"/>
      <c r="J59" s="13"/>
      <c r="K59" s="12"/>
    </row>
    <row r="60" spans="2:12" ht="10.5" customHeight="1">
      <c r="B60" s="10"/>
      <c r="C60" s="10"/>
      <c r="D60" s="10"/>
      <c r="E60" s="10"/>
      <c r="F60" s="10"/>
      <c r="G60" s="10"/>
      <c r="H60" s="10"/>
      <c r="I60" s="13"/>
      <c r="J60" s="13"/>
      <c r="K60" s="12"/>
    </row>
    <row r="61" spans="2:12" ht="10.5" customHeight="1">
      <c r="B61" s="10"/>
      <c r="C61" s="10"/>
      <c r="D61" s="10"/>
      <c r="E61" s="10"/>
      <c r="F61" s="10"/>
      <c r="G61" s="10"/>
      <c r="H61" s="10"/>
      <c r="I61" s="13"/>
      <c r="J61" s="13"/>
      <c r="K61" s="12"/>
    </row>
    <row r="62" spans="2:12" ht="10.5" customHeight="1">
      <c r="B62" s="10"/>
      <c r="C62" s="80" t="s">
        <v>31</v>
      </c>
      <c r="D62" s="80"/>
      <c r="E62" s="17"/>
      <c r="F62" s="17"/>
      <c r="G62" s="17"/>
      <c r="H62" s="17"/>
      <c r="I62" s="80" t="s">
        <v>30</v>
      </c>
      <c r="J62" s="80"/>
      <c r="K62" s="12"/>
    </row>
    <row r="63" spans="2:12" ht="10.5" customHeight="1">
      <c r="C63" s="80" t="s">
        <v>35</v>
      </c>
      <c r="D63" s="80"/>
      <c r="E63" s="19"/>
      <c r="F63" s="18"/>
      <c r="G63" s="18"/>
      <c r="H63" s="18"/>
      <c r="I63" s="80" t="s">
        <v>34</v>
      </c>
      <c r="J63" s="80"/>
    </row>
    <row r="64" spans="2:12" ht="10.5" customHeight="1">
      <c r="C64" s="16"/>
      <c r="D64" s="16"/>
      <c r="F64" s="16"/>
      <c r="G64" s="16"/>
      <c r="H64" s="16"/>
      <c r="I64" s="16"/>
      <c r="J64" s="5"/>
    </row>
    <row r="65" spans="2:12" ht="10.5" customHeight="1">
      <c r="B65" s="7"/>
      <c r="C65" s="7"/>
      <c r="D65" s="74"/>
      <c r="E65" s="74"/>
      <c r="F65" s="74"/>
      <c r="G65" s="3"/>
      <c r="H65" s="75"/>
      <c r="I65" s="75"/>
      <c r="J65" s="74"/>
      <c r="K65" s="74"/>
    </row>
    <row r="66" spans="2:12" ht="10.5" customHeight="1">
      <c r="B66" s="7"/>
      <c r="C66" s="7"/>
      <c r="D66" s="74"/>
      <c r="E66" s="74"/>
      <c r="F66" s="74"/>
      <c r="G66" s="3"/>
      <c r="H66" s="75"/>
      <c r="I66" s="75"/>
      <c r="J66" s="107"/>
      <c r="K66" s="107"/>
    </row>
    <row r="67" spans="2:12" ht="10.5" customHeight="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2" ht="10.5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2:12" ht="10.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</sheetData>
  <mergeCells count="51">
    <mergeCell ref="J66:K66"/>
    <mergeCell ref="J65:K65"/>
    <mergeCell ref="B6:K6"/>
    <mergeCell ref="B2:K2"/>
    <mergeCell ref="B3:K3"/>
    <mergeCell ref="B4:K4"/>
    <mergeCell ref="B5:K5"/>
    <mergeCell ref="B7:D9"/>
    <mergeCell ref="E7:J7"/>
    <mergeCell ref="K7:K8"/>
    <mergeCell ref="B35:D35"/>
    <mergeCell ref="K26:K27"/>
    <mergeCell ref="I27:J27"/>
    <mergeCell ref="B10:D10"/>
    <mergeCell ref="B11:D11"/>
    <mergeCell ref="B12:D12"/>
    <mergeCell ref="B13:D13"/>
    <mergeCell ref="B14:D14"/>
    <mergeCell ref="B15:D15"/>
    <mergeCell ref="B18:D18"/>
    <mergeCell ref="B21:D21"/>
    <mergeCell ref="B22:D22"/>
    <mergeCell ref="B23:D23"/>
    <mergeCell ref="B24:D24"/>
    <mergeCell ref="B29:D31"/>
    <mergeCell ref="E29:J29"/>
    <mergeCell ref="K29:K30"/>
    <mergeCell ref="B33:D33"/>
    <mergeCell ref="B34:D34"/>
    <mergeCell ref="B45:D45"/>
    <mergeCell ref="D65:F65"/>
    <mergeCell ref="H65:I65"/>
    <mergeCell ref="B37:D37"/>
    <mergeCell ref="B40:D40"/>
    <mergeCell ref="B43:D43"/>
    <mergeCell ref="D66:F66"/>
    <mergeCell ref="H66:I66"/>
    <mergeCell ref="B46:D46"/>
    <mergeCell ref="N5:P5"/>
    <mergeCell ref="N7:P7"/>
    <mergeCell ref="I62:J62"/>
    <mergeCell ref="I63:J63"/>
    <mergeCell ref="C62:D62"/>
    <mergeCell ref="C63:D63"/>
    <mergeCell ref="B47:D47"/>
    <mergeCell ref="B48:D48"/>
    <mergeCell ref="B50:D50"/>
    <mergeCell ref="B51:D51"/>
    <mergeCell ref="K53:K54"/>
    <mergeCell ref="I54:J54"/>
    <mergeCell ref="B36:D36"/>
  </mergeCells>
  <pageMargins left="0.70866141732283472" right="0.70866141732283472" top="0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EAI 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mrosas</cp:lastModifiedBy>
  <cp:lastPrinted>2018-07-30T18:44:06Z</cp:lastPrinted>
  <dcterms:created xsi:type="dcterms:W3CDTF">2018-01-17T19:29:24Z</dcterms:created>
  <dcterms:modified xsi:type="dcterms:W3CDTF">2019-07-01T20:36:54Z</dcterms:modified>
</cp:coreProperties>
</file>