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\Desktop\CTA PUBLICA JUAREZ 1 TRIM 2019\INF TRIMESTRAL 2018\Inf Finan 3er Trim 2018\JUAREZ\LDF\"/>
    </mc:Choice>
  </mc:AlternateContent>
  <xr:revisionPtr revIDLastSave="0" documentId="13_ncr:1_{A2F2CC56-B5FB-494A-BE19-587AF140C2D7}" xr6:coauthVersionLast="36" xr6:coauthVersionMax="36" xr10:uidLastSave="{00000000-0000-0000-0000-000000000000}"/>
  <bookViews>
    <workbookView xWindow="0" yWindow="132" windowWidth="20736" windowHeight="9780" xr2:uid="{00000000-000D-0000-FFFF-FFFF00000000}"/>
  </bookViews>
  <sheets>
    <sheet name="Sheet5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4" i="5" l="1"/>
  <c r="F67" i="5"/>
  <c r="G67" i="5" s="1"/>
  <c r="F66" i="5"/>
  <c r="G66" i="5" s="1"/>
  <c r="F65" i="5"/>
  <c r="G65" i="5" s="1"/>
  <c r="F64" i="5"/>
  <c r="F63" i="5" s="1"/>
  <c r="F62" i="5"/>
  <c r="G62" i="5" s="1"/>
  <c r="H62" i="5" s="1"/>
  <c r="G59" i="5"/>
  <c r="F61" i="5"/>
  <c r="G61" i="5" s="1"/>
  <c r="F60" i="5"/>
  <c r="G60" i="5" s="1"/>
  <c r="F59" i="5"/>
  <c r="G57" i="5"/>
  <c r="G56" i="5"/>
  <c r="F57" i="5"/>
  <c r="F56" i="5"/>
  <c r="F55" i="5"/>
  <c r="G55" i="5" s="1"/>
  <c r="F54" i="5"/>
  <c r="G54" i="5" s="1"/>
  <c r="F53" i="5"/>
  <c r="G53" i="5" s="1"/>
  <c r="F52" i="5"/>
  <c r="G52" i="5" s="1"/>
  <c r="F51" i="5"/>
  <c r="G51" i="5" s="1"/>
  <c r="F50" i="5"/>
  <c r="G50" i="5" s="1"/>
  <c r="D49" i="5"/>
  <c r="F38" i="5" l="1"/>
  <c r="G37" i="5"/>
  <c r="F42" i="5"/>
  <c r="G42" i="5" s="1"/>
  <c r="F41" i="5"/>
  <c r="G41" i="5" s="1"/>
  <c r="H41" i="5" s="1"/>
  <c r="F39" i="5"/>
  <c r="G39" i="5" s="1"/>
  <c r="G38" i="5" s="1"/>
  <c r="F37" i="5"/>
  <c r="D40" i="5"/>
  <c r="F36" i="5"/>
  <c r="G36" i="5" s="1"/>
  <c r="F35" i="5"/>
  <c r="G35" i="5" s="1"/>
  <c r="F34" i="5"/>
  <c r="G34" i="5" s="1"/>
  <c r="F33" i="5"/>
  <c r="G33" i="5" s="1"/>
  <c r="F32" i="5"/>
  <c r="F31" i="5" l="1"/>
  <c r="G32" i="5"/>
  <c r="F21" i="5"/>
  <c r="G21" i="5" s="1"/>
  <c r="F22" i="5"/>
  <c r="G22" i="5" s="1"/>
  <c r="F23" i="5"/>
  <c r="G23" i="5" s="1"/>
  <c r="F24" i="5"/>
  <c r="G24" i="5" s="1"/>
  <c r="F25" i="5"/>
  <c r="G25" i="5" s="1"/>
  <c r="F26" i="5"/>
  <c r="G26" i="5" s="1"/>
  <c r="F27" i="5"/>
  <c r="G27" i="5" s="1"/>
  <c r="F28" i="5"/>
  <c r="G28" i="5" s="1"/>
  <c r="F29" i="5"/>
  <c r="G29" i="5" s="1"/>
  <c r="F30" i="5"/>
  <c r="G30" i="5" s="1"/>
  <c r="F20" i="5"/>
  <c r="G20" i="5" s="1"/>
  <c r="F17" i="5"/>
  <c r="G17" i="5" s="1"/>
  <c r="F14" i="5"/>
  <c r="G14" i="5" s="1"/>
  <c r="F15" i="5"/>
  <c r="G15" i="5" s="1"/>
  <c r="F16" i="5"/>
  <c r="G16" i="5" s="1"/>
  <c r="F12" i="5"/>
  <c r="G12" i="5" s="1"/>
  <c r="F13" i="5"/>
  <c r="G13" i="5" s="1"/>
  <c r="F11" i="5"/>
  <c r="G11" i="5" s="1"/>
  <c r="G49" i="5" l="1"/>
  <c r="G40" i="5"/>
  <c r="G31" i="5"/>
  <c r="G18" i="5"/>
  <c r="I15" i="5"/>
  <c r="I68" i="5"/>
  <c r="I67" i="5"/>
  <c r="I66" i="5"/>
  <c r="I65" i="5"/>
  <c r="I64" i="5"/>
  <c r="I63" i="5"/>
  <c r="I62" i="5"/>
  <c r="I61" i="5"/>
  <c r="I60" i="5"/>
  <c r="I59" i="5"/>
  <c r="I57" i="5"/>
  <c r="I56" i="5"/>
  <c r="I55" i="5"/>
  <c r="I54" i="5"/>
  <c r="I53" i="5"/>
  <c r="I52" i="5"/>
  <c r="I51" i="5"/>
  <c r="I50" i="5"/>
  <c r="I34" i="5"/>
  <c r="I35" i="5"/>
  <c r="I36" i="5"/>
  <c r="I37" i="5"/>
  <c r="I38" i="5"/>
  <c r="I39" i="5"/>
  <c r="I41" i="5"/>
  <c r="I42" i="5"/>
  <c r="I22" i="5"/>
  <c r="I23" i="5"/>
  <c r="I24" i="5"/>
  <c r="I25" i="5"/>
  <c r="I26" i="5"/>
  <c r="I27" i="5"/>
  <c r="I28" i="5"/>
  <c r="I29" i="5"/>
  <c r="I30" i="5"/>
  <c r="I32" i="5"/>
  <c r="I33" i="5"/>
  <c r="I16" i="5"/>
  <c r="I17" i="5"/>
  <c r="I19" i="5"/>
  <c r="I20" i="5"/>
  <c r="I21" i="5"/>
  <c r="I12" i="5"/>
  <c r="I13" i="5"/>
  <c r="I14" i="5"/>
  <c r="I11" i="5"/>
  <c r="I70" i="5"/>
  <c r="I71" i="5"/>
  <c r="I72" i="5"/>
  <c r="I73" i="5"/>
  <c r="F49" i="5"/>
  <c r="F40" i="5"/>
  <c r="F18" i="5"/>
  <c r="F58" i="5"/>
  <c r="G58" i="5"/>
  <c r="G69" i="5" s="1"/>
  <c r="G78" i="5" s="1"/>
  <c r="H58" i="5"/>
  <c r="E58" i="5"/>
  <c r="G71" i="5"/>
  <c r="E71" i="5"/>
  <c r="F71" i="5"/>
  <c r="H71" i="5"/>
  <c r="E63" i="5"/>
  <c r="G63" i="5"/>
  <c r="H63" i="5"/>
  <c r="D63" i="5"/>
  <c r="D58" i="5"/>
  <c r="D69" i="5" s="1"/>
  <c r="D78" i="5" s="1"/>
  <c r="E49" i="5"/>
  <c r="H49" i="5"/>
  <c r="E18" i="5"/>
  <c r="H18" i="5"/>
  <c r="E31" i="5"/>
  <c r="H31" i="5"/>
  <c r="I31" i="5" s="1"/>
  <c r="H40" i="5"/>
  <c r="I40" i="5" s="1"/>
  <c r="D18" i="5"/>
  <c r="D31" i="5"/>
  <c r="D71" i="5"/>
  <c r="D44" i="5" l="1"/>
  <c r="D77" i="5" s="1"/>
  <c r="E69" i="5"/>
  <c r="E78" i="5" s="1"/>
  <c r="I58" i="5"/>
  <c r="H69" i="5"/>
  <c r="H78" i="5" s="1"/>
  <c r="I78" i="5" s="1"/>
  <c r="F69" i="5"/>
  <c r="F78" i="5" s="1"/>
  <c r="I49" i="5"/>
  <c r="F44" i="5"/>
  <c r="G44" i="5"/>
  <c r="I18" i="5"/>
  <c r="D74" i="5"/>
  <c r="D79" i="5"/>
  <c r="H44" i="5"/>
  <c r="I69" i="5" l="1"/>
  <c r="H77" i="5"/>
  <c r="H79" i="5" s="1"/>
  <c r="I44" i="5"/>
  <c r="H74" i="5"/>
  <c r="I74" i="5" l="1"/>
  <c r="I77" i="5"/>
  <c r="E40" i="5"/>
  <c r="E44" i="5" s="1"/>
  <c r="F77" i="5"/>
  <c r="F79" i="5" l="1"/>
  <c r="G77" i="5"/>
  <c r="E77" i="5"/>
  <c r="E79" i="5" s="1"/>
  <c r="E74" i="5"/>
  <c r="F74" i="5"/>
  <c r="G74" i="5" s="1"/>
  <c r="G79" i="5"/>
  <c r="I79" i="5" s="1"/>
</calcChain>
</file>

<file path=xl/sharedStrings.xml><?xml version="1.0" encoding="utf-8"?>
<sst xmlns="http://schemas.openxmlformats.org/spreadsheetml/2006/main" count="76" uniqueCount="76">
  <si>
    <t>(PESOS)</t>
  </si>
  <si>
    <t>Devengado</t>
  </si>
  <si>
    <t>Concepto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</si>
  <si>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</si>
  <si>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</si>
  <si>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</si>
  <si>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</si>
  <si>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</si>
  <si>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</si>
  <si>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</si>
  <si>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</si>
  <si>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</si>
  <si>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</si>
  <si>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</si>
  <si>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</si>
  <si>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</si>
  <si>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</si>
  <si>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</si>
  <si>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</si>
  <si>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</si>
  <si>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</si>
  <si>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</si>
  <si>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</si>
  <si>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</si>
  <si>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</si>
  <si>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</si>
  <si>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</si>
  <si>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</si>
  <si>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</si>
  <si>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</si>
  <si>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</si>
  <si>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</si>
  <si>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</si>
  <si>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</si>
  <si>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</si>
  <si>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</si>
  <si>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</si>
  <si>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</si>
  <si>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</si>
  <si>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</si>
  <si>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</si>
  <si>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</si>
  <si>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</si>
  <si>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</si>
  <si>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</si>
  <si>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</si>
  <si>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</si>
  <si>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</si>
  <si>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</si>
  <si>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</si>
  <si>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</si>
  <si>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</si>
  <si>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</si>
  <si>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</si>
  <si>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</si>
  <si>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</si>
  <si>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</si>
  <si>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</si>
  <si>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</si>
  <si>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</si>
  <si>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</si>
  <si>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</si>
  <si>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</si>
  <si>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</si>
  <si>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</si>
  <si>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</si>
  <si>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</si>
  <si>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</si>
  <si>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</si>
  <si>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</si>
  <si>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</si>
  <si>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</si>
  <si>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</si>
  <si>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>Diferencia</t>
  </si>
  <si>
    <t xml:space="preserve">Del 1 de enero al 30 de septiembre de 2018 </t>
  </si>
  <si>
    <t>MUNICIPIO DE JUÁREZ,CHIHUAHUA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</si>
</sst>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/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1" applyNumberFormat="0" applyAlignment="0" applyProtection="0"/>
    <xf numFmtId="0" fontId="13" fillId="8" borderId="22" applyNumberFormat="0" applyAlignment="0" applyProtection="0"/>
    <xf numFmtId="0" fontId="14" fillId="8" borderId="21" applyNumberFormat="0" applyAlignment="0" applyProtection="0"/>
    <xf numFmtId="0" fontId="15" fillId="0" borderId="23" applyNumberFormat="0" applyFill="0" applyAlignment="0" applyProtection="0"/>
    <xf numFmtId="0" fontId="16" fillId="9" borderId="24" applyNumberFormat="0" applyAlignment="0" applyProtection="0"/>
    <xf numFmtId="0" fontId="17" fillId="0" borderId="0" applyNumberFormat="0" applyFill="0" applyBorder="0" applyAlignment="0" applyProtection="0"/>
    <xf numFmtId="0" fontId="4" fillId="10" borderId="2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6" applyNumberFormat="0" applyFill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34" borderId="0" applyNumberFormat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7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0" xfId="0" applyFont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justify"/>
    </xf>
    <xf numFmtId="165" fontId="3" fillId="0" borderId="0" xfId="0" applyNumberFormat="1" applyFont="1"/>
    <xf numFmtId="0" fontId="1" fillId="0" borderId="9" xfId="0" applyFont="1" applyBorder="1" applyAlignment="1">
      <alignment horizontal="justify"/>
    </xf>
    <xf numFmtId="164" fontId="3" fillId="0" borderId="0" xfId="1" applyFont="1"/>
    <xf numFmtId="165" fontId="3" fillId="0" borderId="0" xfId="1" applyNumberFormat="1" applyFont="1"/>
    <xf numFmtId="164" fontId="3" fillId="0" borderId="0" xfId="0" applyNumberFormat="1" applyFont="1"/>
    <xf numFmtId="3" fontId="1" fillId="0" borderId="0" xfId="0" applyNumberFormat="1" applyFont="1" applyAlignment="1">
      <alignment horizontal="right" wrapText="1"/>
    </xf>
    <xf numFmtId="0" fontId="1" fillId="0" borderId="6" xfId="0" applyFont="1" applyFill="1" applyBorder="1" applyAlignment="1">
      <alignment horizontal="left"/>
    </xf>
    <xf numFmtId="0" fontId="3" fillId="0" borderId="0" xfId="0" applyFont="1" applyFill="1"/>
    <xf numFmtId="0" fontId="1" fillId="0" borderId="0" xfId="0" applyFont="1" applyBorder="1" applyAlignment="1">
      <alignment horizontal="center"/>
    </xf>
    <xf numFmtId="165" fontId="1" fillId="0" borderId="10" xfId="1" applyNumberFormat="1" applyFont="1" applyBorder="1" applyAlignment="1">
      <alignment horizontal="center"/>
    </xf>
    <xf numFmtId="3" fontId="1" fillId="0" borderId="0" xfId="0" applyNumberFormat="1" applyFont="1" applyFill="1" applyAlignment="1">
      <alignment horizontal="right" wrapText="1"/>
    </xf>
    <xf numFmtId="3" fontId="1" fillId="0" borderId="5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5" fontId="1" fillId="0" borderId="5" xfId="1" applyNumberFormat="1" applyFont="1" applyBorder="1" applyAlignment="1">
      <alignment horizontal="right"/>
    </xf>
    <xf numFmtId="165" fontId="1" fillId="0" borderId="7" xfId="1" applyNumberFormat="1" applyFont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3" fontId="1" fillId="0" borderId="0" xfId="1" applyNumberFormat="1" applyFont="1" applyBorder="1" applyAlignment="1">
      <alignment horizontal="right"/>
    </xf>
    <xf numFmtId="3" fontId="1" fillId="0" borderId="6" xfId="1" applyNumberFormat="1" applyFont="1" applyBorder="1" applyAlignment="1">
      <alignment horizontal="right"/>
    </xf>
    <xf numFmtId="3" fontId="1" fillId="0" borderId="5" xfId="1" applyNumberFormat="1" applyFont="1" applyFill="1" applyBorder="1" applyAlignment="1">
      <alignment horizontal="right"/>
    </xf>
    <xf numFmtId="3" fontId="1" fillId="0" borderId="7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1" fillId="2" borderId="5" xfId="1" applyNumberFormat="1" applyFont="1" applyFill="1" applyBorder="1" applyAlignment="1">
      <alignment horizontal="right"/>
    </xf>
    <xf numFmtId="3" fontId="1" fillId="2" borderId="7" xfId="1" applyNumberFormat="1" applyFont="1" applyFill="1" applyBorder="1" applyAlignment="1">
      <alignment horizontal="right"/>
    </xf>
    <xf numFmtId="3" fontId="1" fillId="2" borderId="0" xfId="1" applyNumberFormat="1" applyFont="1" applyFill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165" fontId="1" fillId="0" borderId="8" xfId="1" applyNumberFormat="1" applyFont="1" applyBorder="1" applyAlignment="1">
      <alignment horizontal="right"/>
    </xf>
    <xf numFmtId="165" fontId="1" fillId="0" borderId="11" xfId="1" applyNumberFormat="1" applyFont="1" applyBorder="1" applyAlignment="1">
      <alignment horizontal="right"/>
    </xf>
    <xf numFmtId="165" fontId="1" fillId="0" borderId="10" xfId="1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0" xfId="0" applyFont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wrapText="1"/>
    </xf>
    <xf numFmtId="3" fontId="2" fillId="0" borderId="7" xfId="1" applyNumberFormat="1" applyFont="1" applyBorder="1" applyAlignment="1">
      <alignment horizontal="right"/>
    </xf>
    <xf numFmtId="3" fontId="2" fillId="0" borderId="17" xfId="1" applyNumberFormat="1" applyFont="1" applyBorder="1" applyAlignment="1">
      <alignment horizontal="right"/>
    </xf>
    <xf numFmtId="3" fontId="2" fillId="0" borderId="27" xfId="1" applyNumberFormat="1" applyFont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left"/>
    </xf>
    <xf numFmtId="3" fontId="1" fillId="0" borderId="7" xfId="1" applyNumberFormat="1" applyFont="1" applyBorder="1" applyAlignment="1">
      <alignment horizontal="right" vertical="center"/>
    </xf>
    <xf numFmtId="3" fontId="1" fillId="0" borderId="17" xfId="1" applyNumberFormat="1" applyFont="1" applyBorder="1" applyAlignment="1">
      <alignment horizontal="right" vertical="center"/>
    </xf>
    <xf numFmtId="3" fontId="1" fillId="0" borderId="27" xfId="1" applyNumberFormat="1" applyFont="1" applyBorder="1" applyAlignment="1">
      <alignment horizontal="right" vertical="center"/>
    </xf>
    <xf numFmtId="3" fontId="1" fillId="0" borderId="5" xfId="1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justify"/>
    </xf>
    <xf numFmtId="0" fontId="1" fillId="0" borderId="3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2" fillId="0" borderId="7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87"/>
  <sheetViews>
    <sheetView tabSelected="1" zoomScale="120" zoomScaleNormal="120" workbookViewId="0">
      <selection activeCell="B17" sqref="B17:C17"/>
    </sheetView>
  </sheetViews>
  <sheetFormatPr baseColWidth="10" defaultColWidth="9.109375" defaultRowHeight="9.75" customHeight="1" x14ac:dyDescent="0.25"/>
  <cols>
    <col min="1" max="1" width="4.5546875" style="2" customWidth="1"/>
    <col min="2" max="2" width="4.6640625" style="2" customWidth="1"/>
    <col min="3" max="3" width="61" style="2" bestFit="1" customWidth="1"/>
    <col min="4" max="4" width="15.88671875" style="2" customWidth="1"/>
    <col min="5" max="5" width="12.88671875" style="2" customWidth="1"/>
    <col min="6" max="6" width="15.109375" style="2" customWidth="1"/>
    <col min="7" max="7" width="16" style="2" customWidth="1"/>
    <col min="8" max="8" width="16.33203125" style="2" customWidth="1"/>
    <col min="9" max="9" width="14.6640625" style="2" customWidth="1"/>
    <col min="10" max="10" width="12.5546875" style="2" bestFit="1" customWidth="1"/>
    <col min="11" max="16384" width="9.109375" style="2"/>
  </cols>
  <sheetData>
    <row r="1" spans="1:9" ht="9.75" customHeight="1" x14ac:dyDescent="0.25">
      <c r="A1" s="1"/>
      <c r="B1" s="45"/>
      <c r="C1" s="45"/>
    </row>
    <row r="2" spans="1:9" ht="12" x14ac:dyDescent="0.25">
      <c r="A2" s="73" t="s">
        <v>75</v>
      </c>
      <c r="B2" s="73"/>
      <c r="C2" s="73"/>
      <c r="D2" s="73"/>
      <c r="E2" s="73"/>
      <c r="F2" s="73"/>
      <c r="G2" s="73"/>
      <c r="H2" s="73"/>
      <c r="I2" s="73"/>
    </row>
    <row r="3" spans="1:9" ht="9.75" customHeight="1" x14ac:dyDescent="0.25">
      <c r="A3" s="73" t="s">
        <v>3</v>
      </c>
      <c r="B3" s="73"/>
      <c r="C3" s="73"/>
      <c r="D3" s="73"/>
      <c r="E3" s="73"/>
      <c r="F3" s="73"/>
      <c r="G3" s="73"/>
      <c r="H3" s="73"/>
      <c r="I3" s="73"/>
    </row>
    <row r="4" spans="1:9" ht="9.75" customHeight="1" x14ac:dyDescent="0.25">
      <c r="A4" s="73" t="s">
        <v>74</v>
      </c>
      <c r="B4" s="73"/>
      <c r="C4" s="73"/>
      <c r="D4" s="73"/>
      <c r="E4" s="73"/>
      <c r="F4" s="73"/>
      <c r="G4" s="73"/>
      <c r="H4" s="73"/>
      <c r="I4" s="73"/>
    </row>
    <row r="5" spans="1:9" ht="12.6" thickBot="1" x14ac:dyDescent="0.3">
      <c r="A5" s="73" t="s">
        <v>0</v>
      </c>
      <c r="B5" s="73"/>
      <c r="C5" s="73"/>
      <c r="D5" s="73"/>
      <c r="E5" s="73"/>
      <c r="F5" s="73"/>
      <c r="G5" s="73"/>
      <c r="H5" s="73"/>
      <c r="I5" s="73"/>
    </row>
    <row r="6" spans="1:9" ht="12.6" thickBot="1" x14ac:dyDescent="0.3">
      <c r="A6" s="74"/>
      <c r="B6" s="75"/>
      <c r="C6" s="76"/>
      <c r="D6" s="83" t="s">
        <v>4</v>
      </c>
      <c r="E6" s="84"/>
      <c r="F6" s="84"/>
      <c r="G6" s="84"/>
      <c r="H6" s="85"/>
      <c r="I6" s="86" t="s">
        <v>73</v>
      </c>
    </row>
    <row r="7" spans="1:9" ht="9.75" customHeight="1" x14ac:dyDescent="0.25">
      <c r="A7" s="77" t="s">
        <v>2</v>
      </c>
      <c r="B7" s="78"/>
      <c r="C7" s="79"/>
      <c r="D7" s="86" t="s">
        <v>72</v>
      </c>
      <c r="E7" s="87" t="s">
        <v>5</v>
      </c>
      <c r="F7" s="86" t="s">
        <v>6</v>
      </c>
      <c r="G7" s="86" t="s">
        <v>1</v>
      </c>
      <c r="H7" s="86" t="s">
        <v>7</v>
      </c>
      <c r="I7" s="88"/>
    </row>
    <row r="8" spans="1:9" ht="12.6" thickBot="1" x14ac:dyDescent="0.3">
      <c r="A8" s="80"/>
      <c r="B8" s="81"/>
      <c r="C8" s="82"/>
      <c r="D8" s="89"/>
      <c r="E8" s="90"/>
      <c r="F8" s="89"/>
      <c r="G8" s="89"/>
      <c r="H8" s="89"/>
      <c r="I8" s="89"/>
    </row>
    <row r="9" spans="1:9" ht="9.75" customHeight="1" x14ac:dyDescent="0.25">
      <c r="A9" s="69"/>
      <c r="B9" s="70"/>
      <c r="C9" s="71"/>
      <c r="D9" s="19"/>
      <c r="E9" s="23"/>
      <c r="F9" s="24"/>
      <c r="G9" s="24"/>
      <c r="H9" s="25"/>
      <c r="I9" s="23"/>
    </row>
    <row r="10" spans="1:9" ht="9.75" customHeight="1" x14ac:dyDescent="0.25">
      <c r="A10" s="48" t="s">
        <v>8</v>
      </c>
      <c r="B10" s="49"/>
      <c r="C10" s="72"/>
      <c r="D10" s="28"/>
      <c r="E10" s="26"/>
      <c r="F10" s="27"/>
      <c r="G10" s="27"/>
      <c r="H10" s="28"/>
      <c r="I10" s="26"/>
    </row>
    <row r="11" spans="1:9" ht="9.75" customHeight="1" x14ac:dyDescent="0.25">
      <c r="A11" s="9"/>
      <c r="B11" s="53" t="s">
        <v>9</v>
      </c>
      <c r="C11" s="54"/>
      <c r="D11" s="16">
        <v>971321145</v>
      </c>
      <c r="E11" s="29"/>
      <c r="F11" s="30">
        <f>SUM(D11+E11)</f>
        <v>971321145</v>
      </c>
      <c r="G11" s="30">
        <f>F11</f>
        <v>971321145</v>
      </c>
      <c r="H11" s="16">
        <v>980791198.03999996</v>
      </c>
      <c r="I11" s="29">
        <f>H11-D11</f>
        <v>9470053.0399999619</v>
      </c>
    </row>
    <row r="12" spans="1:9" ht="9.75" customHeight="1" x14ac:dyDescent="0.25">
      <c r="A12" s="9"/>
      <c r="B12" s="53" t="s">
        <v>10</v>
      </c>
      <c r="C12" s="54"/>
      <c r="D12" s="31">
        <v>0</v>
      </c>
      <c r="E12" s="29">
        <v>0</v>
      </c>
      <c r="F12" s="30">
        <f t="shared" ref="F12:F17" si="0">SUM(D12+E12)</f>
        <v>0</v>
      </c>
      <c r="G12" s="30">
        <f t="shared" ref="G12:G17" si="1">F12</f>
        <v>0</v>
      </c>
      <c r="H12" s="31">
        <v>0</v>
      </c>
      <c r="I12" s="29">
        <f t="shared" ref="I12:I42" si="2">H12-D12</f>
        <v>0</v>
      </c>
    </row>
    <row r="13" spans="1:9" ht="9.75" customHeight="1" x14ac:dyDescent="0.25">
      <c r="A13" s="9"/>
      <c r="B13" s="53" t="s">
        <v>11</v>
      </c>
      <c r="C13" s="54"/>
      <c r="D13" s="31">
        <v>0</v>
      </c>
      <c r="E13" s="29">
        <v>0</v>
      </c>
      <c r="F13" s="30">
        <f t="shared" si="0"/>
        <v>0</v>
      </c>
      <c r="G13" s="30">
        <f t="shared" si="1"/>
        <v>0</v>
      </c>
      <c r="H13" s="31">
        <v>0</v>
      </c>
      <c r="I13" s="29">
        <f t="shared" si="2"/>
        <v>0</v>
      </c>
    </row>
    <row r="14" spans="1:9" ht="9.75" customHeight="1" x14ac:dyDescent="0.25">
      <c r="A14" s="9"/>
      <c r="B14" s="53" t="s">
        <v>12</v>
      </c>
      <c r="C14" s="54"/>
      <c r="D14" s="16">
        <v>373607131</v>
      </c>
      <c r="E14" s="29"/>
      <c r="F14" s="30">
        <f>SUM(D14+E14)</f>
        <v>373607131</v>
      </c>
      <c r="G14" s="30">
        <f t="shared" si="1"/>
        <v>373607131</v>
      </c>
      <c r="H14" s="16">
        <v>373406142.41000003</v>
      </c>
      <c r="I14" s="29">
        <f t="shared" si="2"/>
        <v>-200988.58999997377</v>
      </c>
    </row>
    <row r="15" spans="1:9" ht="9.75" customHeight="1" x14ac:dyDescent="0.25">
      <c r="A15" s="9"/>
      <c r="B15" s="53" t="s">
        <v>13</v>
      </c>
      <c r="C15" s="54"/>
      <c r="D15" s="16">
        <v>30321122</v>
      </c>
      <c r="E15" s="29"/>
      <c r="F15" s="30">
        <f t="shared" si="0"/>
        <v>30321122</v>
      </c>
      <c r="G15" s="30">
        <f t="shared" si="1"/>
        <v>30321122</v>
      </c>
      <c r="H15" s="16">
        <v>53979461.710000001</v>
      </c>
      <c r="I15" s="29">
        <f>H15-D15</f>
        <v>23658339.710000001</v>
      </c>
    </row>
    <row r="16" spans="1:9" ht="9.75" customHeight="1" x14ac:dyDescent="0.25">
      <c r="A16" s="9"/>
      <c r="B16" s="53" t="s">
        <v>14</v>
      </c>
      <c r="C16" s="54"/>
      <c r="D16" s="16">
        <v>118870665</v>
      </c>
      <c r="E16" s="29"/>
      <c r="F16" s="30">
        <f t="shared" si="0"/>
        <v>118870665</v>
      </c>
      <c r="G16" s="30">
        <f t="shared" si="1"/>
        <v>118870665</v>
      </c>
      <c r="H16" s="16">
        <v>79905219.819999993</v>
      </c>
      <c r="I16" s="29">
        <f t="shared" si="2"/>
        <v>-38965445.180000007</v>
      </c>
    </row>
    <row r="17" spans="1:9" ht="9.75" customHeight="1" x14ac:dyDescent="0.25">
      <c r="A17" s="9"/>
      <c r="B17" s="53" t="s">
        <v>15</v>
      </c>
      <c r="C17" s="54"/>
      <c r="D17" s="31">
        <v>0</v>
      </c>
      <c r="E17" s="29">
        <v>0</v>
      </c>
      <c r="F17" s="30">
        <f t="shared" si="0"/>
        <v>0</v>
      </c>
      <c r="G17" s="30">
        <f t="shared" si="1"/>
        <v>0</v>
      </c>
      <c r="H17" s="31">
        <v>0</v>
      </c>
      <c r="I17" s="29">
        <f t="shared" si="2"/>
        <v>0</v>
      </c>
    </row>
    <row r="18" spans="1:9" ht="9.75" customHeight="1" x14ac:dyDescent="0.25">
      <c r="A18" s="68"/>
      <c r="B18" s="53" t="s">
        <v>16</v>
      </c>
      <c r="C18" s="54"/>
      <c r="D18" s="66">
        <f>SUM(D20:D30)</f>
        <v>1027450286</v>
      </c>
      <c r="E18" s="67">
        <f t="shared" ref="E18:H18" si="3">SUM(E20:E30)</f>
        <v>0</v>
      </c>
      <c r="F18" s="64">
        <f t="shared" si="3"/>
        <v>1027450286</v>
      </c>
      <c r="G18" s="65">
        <f t="shared" ref="G18" si="4">SUM(G20:G30)</f>
        <v>1027450286</v>
      </c>
      <c r="H18" s="66">
        <f t="shared" si="3"/>
        <v>1029981102.64</v>
      </c>
      <c r="I18" s="29">
        <f t="shared" si="2"/>
        <v>2530816.6399999857</v>
      </c>
    </row>
    <row r="19" spans="1:9" ht="9.75" customHeight="1" x14ac:dyDescent="0.25">
      <c r="A19" s="68"/>
      <c r="B19" s="53" t="s">
        <v>17</v>
      </c>
      <c r="C19" s="54"/>
      <c r="D19" s="66"/>
      <c r="E19" s="67"/>
      <c r="F19" s="64"/>
      <c r="G19" s="65"/>
      <c r="H19" s="66"/>
      <c r="I19" s="29">
        <f t="shared" si="2"/>
        <v>0</v>
      </c>
    </row>
    <row r="20" spans="1:9" ht="9.75" customHeight="1" x14ac:dyDescent="0.25">
      <c r="A20" s="9"/>
      <c r="B20" s="4"/>
      <c r="C20" s="5" t="s">
        <v>18</v>
      </c>
      <c r="D20" s="21">
        <v>599707852</v>
      </c>
      <c r="E20" s="29"/>
      <c r="F20" s="30">
        <f t="shared" ref="F20:F42" si="5">SUM(D20+E20)</f>
        <v>599707852</v>
      </c>
      <c r="G20" s="30">
        <f t="shared" ref="G20:G30" si="6">F20</f>
        <v>599707852</v>
      </c>
      <c r="H20" s="21">
        <v>549720115.59000003</v>
      </c>
      <c r="I20" s="29">
        <f t="shared" si="2"/>
        <v>-49987736.409999967</v>
      </c>
    </row>
    <row r="21" spans="1:9" ht="9.75" customHeight="1" x14ac:dyDescent="0.25">
      <c r="A21" s="9"/>
      <c r="B21" s="4"/>
      <c r="C21" s="5" t="s">
        <v>19</v>
      </c>
      <c r="D21" s="21">
        <v>140114954</v>
      </c>
      <c r="E21" s="29"/>
      <c r="F21" s="30">
        <f t="shared" si="5"/>
        <v>140114954</v>
      </c>
      <c r="G21" s="30">
        <f t="shared" si="6"/>
        <v>140114954</v>
      </c>
      <c r="H21" s="21">
        <v>148902823.11000001</v>
      </c>
      <c r="I21" s="29">
        <f t="shared" si="2"/>
        <v>8787869.1100000143</v>
      </c>
    </row>
    <row r="22" spans="1:9" ht="9.75" customHeight="1" x14ac:dyDescent="0.25">
      <c r="A22" s="9"/>
      <c r="B22" s="4"/>
      <c r="C22" s="5" t="s">
        <v>20</v>
      </c>
      <c r="D22" s="16">
        <v>33543415</v>
      </c>
      <c r="E22" s="29"/>
      <c r="F22" s="30">
        <f t="shared" si="5"/>
        <v>33543415</v>
      </c>
      <c r="G22" s="30">
        <f t="shared" si="6"/>
        <v>33543415</v>
      </c>
      <c r="H22" s="16">
        <v>31251652.800000001</v>
      </c>
      <c r="I22" s="29">
        <f t="shared" si="2"/>
        <v>-2291762.1999999993</v>
      </c>
    </row>
    <row r="23" spans="1:9" ht="9.75" customHeight="1" x14ac:dyDescent="0.25">
      <c r="A23" s="9"/>
      <c r="B23" s="4"/>
      <c r="C23" s="5" t="s">
        <v>21</v>
      </c>
      <c r="D23" s="31">
        <v>0</v>
      </c>
      <c r="E23" s="29">
        <v>0</v>
      </c>
      <c r="F23" s="30">
        <f t="shared" si="5"/>
        <v>0</v>
      </c>
      <c r="G23" s="30">
        <f t="shared" si="6"/>
        <v>0</v>
      </c>
      <c r="H23" s="31">
        <v>0</v>
      </c>
      <c r="I23" s="29">
        <f t="shared" si="2"/>
        <v>0</v>
      </c>
    </row>
    <row r="24" spans="1:9" ht="9.75" customHeight="1" x14ac:dyDescent="0.25">
      <c r="A24" s="9"/>
      <c r="B24" s="4"/>
      <c r="C24" s="5" t="s">
        <v>22</v>
      </c>
      <c r="D24" s="31">
        <v>0</v>
      </c>
      <c r="E24" s="29">
        <v>0</v>
      </c>
      <c r="F24" s="30">
        <f t="shared" si="5"/>
        <v>0</v>
      </c>
      <c r="G24" s="30">
        <f t="shared" si="6"/>
        <v>0</v>
      </c>
      <c r="H24" s="31">
        <v>0</v>
      </c>
      <c r="I24" s="29">
        <f t="shared" si="2"/>
        <v>0</v>
      </c>
    </row>
    <row r="25" spans="1:9" ht="9.75" customHeight="1" x14ac:dyDescent="0.25">
      <c r="A25" s="9"/>
      <c r="B25" s="4"/>
      <c r="C25" s="5" t="s">
        <v>23</v>
      </c>
      <c r="D25" s="16">
        <v>18550881</v>
      </c>
      <c r="E25" s="29"/>
      <c r="F25" s="30">
        <f t="shared" si="5"/>
        <v>18550881</v>
      </c>
      <c r="G25" s="30">
        <f t="shared" si="6"/>
        <v>18550881</v>
      </c>
      <c r="H25" s="16">
        <v>13073782.6</v>
      </c>
      <c r="I25" s="29">
        <f t="shared" si="2"/>
        <v>-5477098.4000000004</v>
      </c>
    </row>
    <row r="26" spans="1:9" ht="9.75" customHeight="1" x14ac:dyDescent="0.25">
      <c r="A26" s="9"/>
      <c r="B26" s="4"/>
      <c r="C26" s="5" t="s">
        <v>24</v>
      </c>
      <c r="D26" s="16">
        <v>107116234</v>
      </c>
      <c r="E26" s="29"/>
      <c r="F26" s="30">
        <f t="shared" si="5"/>
        <v>107116234</v>
      </c>
      <c r="G26" s="30">
        <f t="shared" si="6"/>
        <v>107116234</v>
      </c>
      <c r="H26" s="16">
        <v>135671747</v>
      </c>
      <c r="I26" s="29">
        <f t="shared" si="2"/>
        <v>28555513</v>
      </c>
    </row>
    <row r="27" spans="1:9" ht="9.75" customHeight="1" x14ac:dyDescent="0.25">
      <c r="A27" s="9"/>
      <c r="B27" s="4"/>
      <c r="C27" s="5" t="s">
        <v>25</v>
      </c>
      <c r="D27" s="31">
        <v>0</v>
      </c>
      <c r="E27" s="29">
        <v>0</v>
      </c>
      <c r="F27" s="30">
        <f t="shared" si="5"/>
        <v>0</v>
      </c>
      <c r="G27" s="30">
        <f t="shared" si="6"/>
        <v>0</v>
      </c>
      <c r="H27" s="31">
        <v>0</v>
      </c>
      <c r="I27" s="29">
        <f t="shared" si="2"/>
        <v>0</v>
      </c>
    </row>
    <row r="28" spans="1:9" ht="9.75" customHeight="1" x14ac:dyDescent="0.25">
      <c r="A28" s="9"/>
      <c r="B28" s="4"/>
      <c r="C28" s="5" t="s">
        <v>26</v>
      </c>
      <c r="D28" s="31">
        <v>48853689</v>
      </c>
      <c r="E28" s="29"/>
      <c r="F28" s="30">
        <f t="shared" si="5"/>
        <v>48853689</v>
      </c>
      <c r="G28" s="30">
        <f t="shared" si="6"/>
        <v>48853689</v>
      </c>
      <c r="H28" s="31">
        <v>43077500.539999999</v>
      </c>
      <c r="I28" s="29">
        <f t="shared" si="2"/>
        <v>-5776188.4600000009</v>
      </c>
    </row>
    <row r="29" spans="1:9" ht="9.75" customHeight="1" x14ac:dyDescent="0.25">
      <c r="A29" s="9"/>
      <c r="B29" s="4"/>
      <c r="C29" s="5" t="s">
        <v>27</v>
      </c>
      <c r="D29" s="16">
        <v>79563261</v>
      </c>
      <c r="E29" s="29"/>
      <c r="F29" s="30">
        <f t="shared" si="5"/>
        <v>79563261</v>
      </c>
      <c r="G29" s="30">
        <f t="shared" si="6"/>
        <v>79563261</v>
      </c>
      <c r="H29" s="16">
        <v>108283481</v>
      </c>
      <c r="I29" s="29">
        <f t="shared" si="2"/>
        <v>28720220</v>
      </c>
    </row>
    <row r="30" spans="1:9" ht="9.75" customHeight="1" x14ac:dyDescent="0.25">
      <c r="A30" s="9"/>
      <c r="B30" s="4"/>
      <c r="C30" s="5" t="s">
        <v>28</v>
      </c>
      <c r="D30" s="31">
        <v>0</v>
      </c>
      <c r="E30" s="29">
        <v>0</v>
      </c>
      <c r="F30" s="30">
        <f t="shared" si="5"/>
        <v>0</v>
      </c>
      <c r="G30" s="30">
        <f t="shared" si="6"/>
        <v>0</v>
      </c>
      <c r="H30" s="32"/>
      <c r="I30" s="29">
        <f t="shared" si="2"/>
        <v>0</v>
      </c>
    </row>
    <row r="31" spans="1:9" ht="9.75" customHeight="1" x14ac:dyDescent="0.25">
      <c r="A31" s="9"/>
      <c r="B31" s="53" t="s">
        <v>29</v>
      </c>
      <c r="C31" s="54"/>
      <c r="D31" s="31">
        <f>SUM(D32:D36)</f>
        <v>15431128</v>
      </c>
      <c r="E31" s="29">
        <f t="shared" ref="E31:H31" si="7">SUM(E32:E36)</f>
        <v>0</v>
      </c>
      <c r="F31" s="30">
        <f>SUM(F32:F36)</f>
        <v>15431128</v>
      </c>
      <c r="G31" s="30">
        <f t="shared" ref="G31" si="8">SUM(G32:G36)</f>
        <v>15431128</v>
      </c>
      <c r="H31" s="31">
        <f t="shared" si="7"/>
        <v>13903938.199999999</v>
      </c>
      <c r="I31" s="29">
        <f t="shared" si="2"/>
        <v>-1527189.8000000007</v>
      </c>
    </row>
    <row r="32" spans="1:9" ht="9.75" customHeight="1" x14ac:dyDescent="0.25">
      <c r="A32" s="9"/>
      <c r="B32" s="4"/>
      <c r="C32" s="5" t="s">
        <v>30</v>
      </c>
      <c r="D32" s="16">
        <v>42023</v>
      </c>
      <c r="E32" s="29"/>
      <c r="F32" s="30">
        <f t="shared" si="5"/>
        <v>42023</v>
      </c>
      <c r="G32" s="30">
        <f>F32</f>
        <v>42023</v>
      </c>
      <c r="H32" s="16">
        <v>56028.52</v>
      </c>
      <c r="I32" s="29">
        <f t="shared" si="2"/>
        <v>14005.519999999997</v>
      </c>
    </row>
    <row r="33" spans="1:9" ht="9.75" customHeight="1" x14ac:dyDescent="0.25">
      <c r="A33" s="9"/>
      <c r="B33" s="4"/>
      <c r="C33" s="5" t="s">
        <v>31</v>
      </c>
      <c r="D33" s="31">
        <v>0</v>
      </c>
      <c r="E33" s="29">
        <v>0</v>
      </c>
      <c r="F33" s="30">
        <f t="shared" si="5"/>
        <v>0</v>
      </c>
      <c r="G33" s="30">
        <f t="shared" ref="G33:G37" si="9">F33</f>
        <v>0</v>
      </c>
      <c r="H33" s="32"/>
      <c r="I33" s="29">
        <f t="shared" si="2"/>
        <v>0</v>
      </c>
    </row>
    <row r="34" spans="1:9" ht="9.75" customHeight="1" x14ac:dyDescent="0.25">
      <c r="A34" s="9"/>
      <c r="B34" s="4"/>
      <c r="C34" s="5" t="s">
        <v>32</v>
      </c>
      <c r="D34" s="16">
        <v>15389105</v>
      </c>
      <c r="E34" s="29"/>
      <c r="F34" s="30">
        <f t="shared" si="5"/>
        <v>15389105</v>
      </c>
      <c r="G34" s="30">
        <f t="shared" si="9"/>
        <v>15389105</v>
      </c>
      <c r="H34" s="16">
        <v>13847909.68</v>
      </c>
      <c r="I34" s="29">
        <f>H34-D34</f>
        <v>-1541195.3200000003</v>
      </c>
    </row>
    <row r="35" spans="1:9" ht="9.75" customHeight="1" x14ac:dyDescent="0.25">
      <c r="A35" s="9"/>
      <c r="B35" s="4"/>
      <c r="C35" s="5" t="s">
        <v>33</v>
      </c>
      <c r="D35" s="31">
        <v>0</v>
      </c>
      <c r="E35" s="29">
        <v>0</v>
      </c>
      <c r="F35" s="30">
        <f t="shared" si="5"/>
        <v>0</v>
      </c>
      <c r="G35" s="30">
        <f t="shared" si="9"/>
        <v>0</v>
      </c>
      <c r="H35" s="31">
        <v>0</v>
      </c>
      <c r="I35" s="29">
        <f t="shared" si="2"/>
        <v>0</v>
      </c>
    </row>
    <row r="36" spans="1:9" ht="9.75" customHeight="1" x14ac:dyDescent="0.25">
      <c r="A36" s="9"/>
      <c r="B36" s="4"/>
      <c r="C36" s="5" t="s">
        <v>34</v>
      </c>
      <c r="D36" s="31">
        <v>0</v>
      </c>
      <c r="E36" s="29">
        <v>0</v>
      </c>
      <c r="F36" s="30">
        <f t="shared" si="5"/>
        <v>0</v>
      </c>
      <c r="G36" s="30">
        <f t="shared" si="9"/>
        <v>0</v>
      </c>
      <c r="H36" s="31">
        <v>0</v>
      </c>
      <c r="I36" s="29">
        <f t="shared" si="2"/>
        <v>0</v>
      </c>
    </row>
    <row r="37" spans="1:9" s="18" customFormat="1" ht="9.75" customHeight="1" x14ac:dyDescent="0.25">
      <c r="A37" s="17"/>
      <c r="B37" s="62" t="s">
        <v>35</v>
      </c>
      <c r="C37" s="63"/>
      <c r="D37" s="35">
        <v>0</v>
      </c>
      <c r="E37" s="33">
        <v>0</v>
      </c>
      <c r="F37" s="34">
        <f t="shared" si="5"/>
        <v>0</v>
      </c>
      <c r="G37" s="34">
        <f t="shared" si="9"/>
        <v>0</v>
      </c>
      <c r="H37" s="35">
        <v>0</v>
      </c>
      <c r="I37" s="33">
        <f t="shared" si="2"/>
        <v>0</v>
      </c>
    </row>
    <row r="38" spans="1:9" ht="9.75" customHeight="1" x14ac:dyDescent="0.25">
      <c r="A38" s="9"/>
      <c r="B38" s="53" t="s">
        <v>36</v>
      </c>
      <c r="C38" s="54"/>
      <c r="D38" s="31">
        <v>0</v>
      </c>
      <c r="E38" s="29">
        <v>0</v>
      </c>
      <c r="F38" s="30">
        <f>SUM(F39)</f>
        <v>0</v>
      </c>
      <c r="G38" s="30">
        <f>SUM(G39)</f>
        <v>0</v>
      </c>
      <c r="H38" s="31">
        <v>0</v>
      </c>
      <c r="I38" s="29">
        <f t="shared" si="2"/>
        <v>0</v>
      </c>
    </row>
    <row r="39" spans="1:9" ht="9.75" customHeight="1" x14ac:dyDescent="0.25">
      <c r="A39" s="9"/>
      <c r="B39" s="4"/>
      <c r="C39" s="5" t="s">
        <v>37</v>
      </c>
      <c r="D39" s="31">
        <v>0</v>
      </c>
      <c r="E39" s="29">
        <v>0</v>
      </c>
      <c r="F39" s="30">
        <f t="shared" si="5"/>
        <v>0</v>
      </c>
      <c r="G39" s="30">
        <f>F39</f>
        <v>0</v>
      </c>
      <c r="H39" s="31">
        <v>0</v>
      </c>
      <c r="I39" s="29">
        <f t="shared" si="2"/>
        <v>0</v>
      </c>
    </row>
    <row r="40" spans="1:9" ht="9.75" customHeight="1" x14ac:dyDescent="0.25">
      <c r="A40" s="9"/>
      <c r="B40" s="53" t="s">
        <v>38</v>
      </c>
      <c r="C40" s="54"/>
      <c r="D40" s="31">
        <f>SUM(D41:D42)</f>
        <v>159006432</v>
      </c>
      <c r="E40" s="29">
        <f t="shared" ref="E40:H40" si="10">SUM(E41:E42)</f>
        <v>0</v>
      </c>
      <c r="F40" s="30">
        <f t="shared" si="10"/>
        <v>159006432</v>
      </c>
      <c r="G40" s="30">
        <f t="shared" ref="G40" si="11">SUM(G41:G42)</f>
        <v>159006432</v>
      </c>
      <c r="H40" s="31">
        <f t="shared" si="10"/>
        <v>162728300.34999999</v>
      </c>
      <c r="I40" s="29">
        <f t="shared" si="2"/>
        <v>3721868.349999994</v>
      </c>
    </row>
    <row r="41" spans="1:9" ht="9.75" customHeight="1" x14ac:dyDescent="0.25">
      <c r="A41" s="9"/>
      <c r="B41" s="4"/>
      <c r="C41" s="5" t="s">
        <v>39</v>
      </c>
      <c r="D41" s="31">
        <v>0</v>
      </c>
      <c r="E41" s="29">
        <v>0</v>
      </c>
      <c r="F41" s="30">
        <f t="shared" si="5"/>
        <v>0</v>
      </c>
      <c r="G41" s="30">
        <f>F41</f>
        <v>0</v>
      </c>
      <c r="H41" s="31">
        <f>G41</f>
        <v>0</v>
      </c>
      <c r="I41" s="29">
        <f t="shared" si="2"/>
        <v>0</v>
      </c>
    </row>
    <row r="42" spans="1:9" ht="9.75" customHeight="1" x14ac:dyDescent="0.25">
      <c r="A42" s="9"/>
      <c r="B42" s="4"/>
      <c r="C42" s="5" t="s">
        <v>40</v>
      </c>
      <c r="D42" s="16">
        <v>159006432</v>
      </c>
      <c r="E42" s="29">
        <v>0</v>
      </c>
      <c r="F42" s="30">
        <f t="shared" si="5"/>
        <v>159006432</v>
      </c>
      <c r="G42" s="30">
        <f>F42</f>
        <v>159006432</v>
      </c>
      <c r="H42" s="16">
        <v>162728300.34999999</v>
      </c>
      <c r="I42" s="29">
        <f t="shared" si="2"/>
        <v>3721868.349999994</v>
      </c>
    </row>
    <row r="43" spans="1:9" ht="9.75" customHeight="1" x14ac:dyDescent="0.25">
      <c r="A43" s="10"/>
      <c r="B43" s="7"/>
      <c r="C43" s="8"/>
      <c r="D43" s="31"/>
      <c r="E43" s="29"/>
      <c r="F43" s="30"/>
      <c r="G43" s="30"/>
      <c r="H43" s="31"/>
      <c r="I43" s="29"/>
    </row>
    <row r="44" spans="1:9" ht="9.75" customHeight="1" x14ac:dyDescent="0.25">
      <c r="A44" s="48" t="s">
        <v>41</v>
      </c>
      <c r="B44" s="49"/>
      <c r="C44" s="50"/>
      <c r="D44" s="60">
        <f>SUM(D11+D12+D13+D14+D15+D16+D17+D18+D31+D37+D38+D40)</f>
        <v>2696007909</v>
      </c>
      <c r="E44" s="61">
        <f t="shared" ref="E44:H44" si="12">SUM(E11+E12+E13+E14+E15+E16+E17+E18+E31+E37+E38+E40)</f>
        <v>0</v>
      </c>
      <c r="F44" s="58">
        <f t="shared" si="12"/>
        <v>2696007909</v>
      </c>
      <c r="G44" s="59">
        <f t="shared" si="12"/>
        <v>2696007909</v>
      </c>
      <c r="H44" s="60">
        <f t="shared" si="12"/>
        <v>2694695363.1699996</v>
      </c>
      <c r="I44" s="61">
        <f>H44-D44</f>
        <v>-1312545.8300004005</v>
      </c>
    </row>
    <row r="45" spans="1:9" ht="9.75" customHeight="1" x14ac:dyDescent="0.25">
      <c r="A45" s="48" t="s">
        <v>42</v>
      </c>
      <c r="B45" s="49"/>
      <c r="C45" s="50"/>
      <c r="D45" s="60"/>
      <c r="E45" s="61"/>
      <c r="F45" s="58"/>
      <c r="G45" s="59"/>
      <c r="H45" s="60"/>
      <c r="I45" s="61"/>
    </row>
    <row r="46" spans="1:9" ht="9.75" customHeight="1" x14ac:dyDescent="0.25">
      <c r="A46" s="48" t="s">
        <v>43</v>
      </c>
      <c r="B46" s="49"/>
      <c r="C46" s="50"/>
      <c r="D46" s="38"/>
      <c r="E46" s="36"/>
      <c r="F46" s="37"/>
      <c r="G46" s="37"/>
      <c r="H46" s="38"/>
      <c r="I46" s="36"/>
    </row>
    <row r="47" spans="1:9" ht="9.75" customHeight="1" x14ac:dyDescent="0.25">
      <c r="A47" s="10"/>
      <c r="B47" s="7"/>
      <c r="C47" s="8"/>
      <c r="D47" s="31"/>
      <c r="E47" s="29"/>
      <c r="F47" s="30"/>
      <c r="G47" s="30"/>
      <c r="H47" s="31"/>
      <c r="I47" s="29"/>
    </row>
    <row r="48" spans="1:9" ht="9.75" customHeight="1" x14ac:dyDescent="0.25">
      <c r="A48" s="48" t="s">
        <v>44</v>
      </c>
      <c r="B48" s="49"/>
      <c r="C48" s="50"/>
      <c r="D48" s="31"/>
      <c r="E48" s="29"/>
      <c r="F48" s="30"/>
      <c r="G48" s="30"/>
      <c r="H48" s="31"/>
      <c r="I48" s="29"/>
    </row>
    <row r="49" spans="1:9" ht="9.75" customHeight="1" x14ac:dyDescent="0.25">
      <c r="A49" s="9"/>
      <c r="B49" s="53" t="s">
        <v>45</v>
      </c>
      <c r="C49" s="54"/>
      <c r="D49" s="31">
        <f>SUM(D50:D57)</f>
        <v>781195464</v>
      </c>
      <c r="E49" s="29">
        <f t="shared" ref="E49:H49" si="13">SUM(E50:E57)</f>
        <v>0</v>
      </c>
      <c r="F49" s="30">
        <f>SUM(F50:F57)</f>
        <v>781195464</v>
      </c>
      <c r="G49" s="30">
        <f>SUM(G50:G57)</f>
        <v>781195464</v>
      </c>
      <c r="H49" s="31">
        <f t="shared" si="13"/>
        <v>756129297.5999999</v>
      </c>
      <c r="I49" s="29">
        <f t="shared" ref="I49:I69" si="14">H49-D49</f>
        <v>-25066166.400000095</v>
      </c>
    </row>
    <row r="50" spans="1:9" ht="9.75" customHeight="1" x14ac:dyDescent="0.25">
      <c r="A50" s="9"/>
      <c r="B50" s="4"/>
      <c r="C50" s="5" t="s">
        <v>46</v>
      </c>
      <c r="D50" s="31">
        <v>0</v>
      </c>
      <c r="E50" s="29">
        <v>0</v>
      </c>
      <c r="F50" s="30">
        <f t="shared" ref="F50:F67" si="15">SUM(D50+E50)</f>
        <v>0</v>
      </c>
      <c r="G50" s="30">
        <f t="shared" ref="G50:H67" si="16">F50</f>
        <v>0</v>
      </c>
      <c r="H50" s="31">
        <v>0</v>
      </c>
      <c r="I50" s="29">
        <f t="shared" si="14"/>
        <v>0</v>
      </c>
    </row>
    <row r="51" spans="1:9" ht="9.75" customHeight="1" x14ac:dyDescent="0.25">
      <c r="A51" s="9"/>
      <c r="B51" s="4"/>
      <c r="C51" s="5" t="s">
        <v>47</v>
      </c>
      <c r="D51" s="31">
        <v>0</v>
      </c>
      <c r="E51" s="29">
        <v>0</v>
      </c>
      <c r="F51" s="30">
        <f t="shared" si="15"/>
        <v>0</v>
      </c>
      <c r="G51" s="30">
        <f t="shared" si="16"/>
        <v>0</v>
      </c>
      <c r="H51" s="31">
        <v>0</v>
      </c>
      <c r="I51" s="29">
        <f t="shared" si="14"/>
        <v>0</v>
      </c>
    </row>
    <row r="52" spans="1:9" ht="9.75" customHeight="1" x14ac:dyDescent="0.25">
      <c r="A52" s="9"/>
      <c r="B52" s="4"/>
      <c r="C52" s="5" t="s">
        <v>48</v>
      </c>
      <c r="D52" s="16">
        <v>200208800</v>
      </c>
      <c r="E52" s="29">
        <v>0</v>
      </c>
      <c r="F52" s="30">
        <f t="shared" si="15"/>
        <v>200208800</v>
      </c>
      <c r="G52" s="30">
        <f t="shared" si="16"/>
        <v>200208800</v>
      </c>
      <c r="H52" s="16">
        <v>170623491.19999999</v>
      </c>
      <c r="I52" s="29">
        <f t="shared" si="14"/>
        <v>-29585308.800000012</v>
      </c>
    </row>
    <row r="53" spans="1:9" ht="9.75" customHeight="1" x14ac:dyDescent="0.25">
      <c r="A53" s="9"/>
      <c r="B53" s="4"/>
      <c r="C53" s="6" t="s">
        <v>49</v>
      </c>
      <c r="D53" s="16">
        <v>580986664</v>
      </c>
      <c r="E53" s="29">
        <v>0</v>
      </c>
      <c r="F53" s="30">
        <f t="shared" si="15"/>
        <v>580986664</v>
      </c>
      <c r="G53" s="30">
        <f t="shared" si="16"/>
        <v>580986664</v>
      </c>
      <c r="H53" s="16">
        <v>585505806.39999998</v>
      </c>
      <c r="I53" s="29">
        <f t="shared" si="14"/>
        <v>4519142.3999999762</v>
      </c>
    </row>
    <row r="54" spans="1:9" ht="9.75" customHeight="1" x14ac:dyDescent="0.25">
      <c r="A54" s="9"/>
      <c r="B54" s="4"/>
      <c r="C54" s="5" t="s">
        <v>50</v>
      </c>
      <c r="D54" s="31">
        <v>0</v>
      </c>
      <c r="E54" s="29">
        <v>0</v>
      </c>
      <c r="F54" s="30">
        <f t="shared" si="15"/>
        <v>0</v>
      </c>
      <c r="G54" s="30">
        <f t="shared" si="16"/>
        <v>0</v>
      </c>
      <c r="H54" s="31">
        <v>0</v>
      </c>
      <c r="I54" s="29">
        <f t="shared" si="14"/>
        <v>0</v>
      </c>
    </row>
    <row r="55" spans="1:9" ht="9.75" customHeight="1" x14ac:dyDescent="0.25">
      <c r="A55" s="9"/>
      <c r="B55" s="4"/>
      <c r="C55" s="5" t="s">
        <v>51</v>
      </c>
      <c r="D55" s="31">
        <v>0</v>
      </c>
      <c r="E55" s="29">
        <v>0</v>
      </c>
      <c r="F55" s="30">
        <f t="shared" si="15"/>
        <v>0</v>
      </c>
      <c r="G55" s="30">
        <f t="shared" si="16"/>
        <v>0</v>
      </c>
      <c r="H55" s="31">
        <v>0</v>
      </c>
      <c r="I55" s="29">
        <f t="shared" si="14"/>
        <v>0</v>
      </c>
    </row>
    <row r="56" spans="1:9" ht="9.75" customHeight="1" x14ac:dyDescent="0.25">
      <c r="A56" s="9"/>
      <c r="B56" s="4"/>
      <c r="C56" s="6" t="s">
        <v>52</v>
      </c>
      <c r="D56" s="31">
        <v>0</v>
      </c>
      <c r="E56" s="29">
        <v>0</v>
      </c>
      <c r="F56" s="30">
        <f t="shared" si="15"/>
        <v>0</v>
      </c>
      <c r="G56" s="30">
        <f t="shared" si="16"/>
        <v>0</v>
      </c>
      <c r="H56" s="31">
        <v>0</v>
      </c>
      <c r="I56" s="29">
        <f t="shared" si="14"/>
        <v>0</v>
      </c>
    </row>
    <row r="57" spans="1:9" ht="9.75" customHeight="1" x14ac:dyDescent="0.25">
      <c r="A57" s="9"/>
      <c r="B57" s="4"/>
      <c r="C57" s="3" t="s">
        <v>53</v>
      </c>
      <c r="D57" s="31">
        <v>0</v>
      </c>
      <c r="E57" s="29">
        <v>0</v>
      </c>
      <c r="F57" s="30">
        <f t="shared" si="15"/>
        <v>0</v>
      </c>
      <c r="G57" s="30">
        <f t="shared" si="16"/>
        <v>0</v>
      </c>
      <c r="H57" s="31">
        <v>0</v>
      </c>
      <c r="I57" s="29">
        <f t="shared" si="14"/>
        <v>0</v>
      </c>
    </row>
    <row r="58" spans="1:9" s="18" customFormat="1" ht="9.75" customHeight="1" x14ac:dyDescent="0.25">
      <c r="A58" s="17"/>
      <c r="B58" s="62" t="s">
        <v>54</v>
      </c>
      <c r="C58" s="63"/>
      <c r="D58" s="35">
        <f>SUM(D59:D62)</f>
        <v>0</v>
      </c>
      <c r="E58" s="33">
        <f>SUM(E59:E62)</f>
        <v>70319746</v>
      </c>
      <c r="F58" s="34">
        <f t="shared" ref="F58:H58" si="17">SUM(F59:F62)</f>
        <v>70319746</v>
      </c>
      <c r="G58" s="34">
        <f t="shared" si="17"/>
        <v>70319746</v>
      </c>
      <c r="H58" s="35">
        <f t="shared" si="17"/>
        <v>70319746</v>
      </c>
      <c r="I58" s="33">
        <f t="shared" si="14"/>
        <v>70319746</v>
      </c>
    </row>
    <row r="59" spans="1:9" ht="9.75" customHeight="1" x14ac:dyDescent="0.25">
      <c r="A59" s="9"/>
      <c r="B59" s="4"/>
      <c r="C59" s="5" t="s">
        <v>55</v>
      </c>
      <c r="D59" s="31">
        <v>0</v>
      </c>
      <c r="E59" s="29">
        <v>0</v>
      </c>
      <c r="F59" s="30">
        <f t="shared" si="15"/>
        <v>0</v>
      </c>
      <c r="G59" s="30">
        <f t="shared" si="16"/>
        <v>0</v>
      </c>
      <c r="H59" s="31">
        <v>0</v>
      </c>
      <c r="I59" s="29">
        <f t="shared" si="14"/>
        <v>0</v>
      </c>
    </row>
    <row r="60" spans="1:9" ht="9.75" customHeight="1" x14ac:dyDescent="0.25">
      <c r="A60" s="9"/>
      <c r="B60" s="4"/>
      <c r="C60" s="5" t="s">
        <v>56</v>
      </c>
      <c r="D60" s="31">
        <v>0</v>
      </c>
      <c r="E60" s="29">
        <v>0</v>
      </c>
      <c r="F60" s="30">
        <f t="shared" si="15"/>
        <v>0</v>
      </c>
      <c r="G60" s="30">
        <f t="shared" si="16"/>
        <v>0</v>
      </c>
      <c r="H60" s="31">
        <v>0</v>
      </c>
      <c r="I60" s="29">
        <f t="shared" si="14"/>
        <v>0</v>
      </c>
    </row>
    <row r="61" spans="1:9" ht="9.75" customHeight="1" x14ac:dyDescent="0.25">
      <c r="A61" s="9"/>
      <c r="B61" s="4"/>
      <c r="C61" s="5" t="s">
        <v>57</v>
      </c>
      <c r="D61" s="31">
        <v>0</v>
      </c>
      <c r="E61" s="29">
        <v>0</v>
      </c>
      <c r="F61" s="30">
        <f t="shared" si="15"/>
        <v>0</v>
      </c>
      <c r="G61" s="30">
        <f t="shared" si="16"/>
        <v>0</v>
      </c>
      <c r="H61" s="31">
        <v>0</v>
      </c>
      <c r="I61" s="29">
        <f t="shared" si="14"/>
        <v>0</v>
      </c>
    </row>
    <row r="62" spans="1:9" ht="9.75" customHeight="1" x14ac:dyDescent="0.25">
      <c r="A62" s="9"/>
      <c r="B62" s="4"/>
      <c r="C62" s="5" t="s">
        <v>58</v>
      </c>
      <c r="D62" s="31">
        <v>0</v>
      </c>
      <c r="E62" s="22">
        <v>70319746</v>
      </c>
      <c r="F62" s="30">
        <f t="shared" si="15"/>
        <v>70319746</v>
      </c>
      <c r="G62" s="30">
        <f t="shared" si="16"/>
        <v>70319746</v>
      </c>
      <c r="H62" s="31">
        <f t="shared" si="16"/>
        <v>70319746</v>
      </c>
      <c r="I62" s="29">
        <f t="shared" si="14"/>
        <v>70319746</v>
      </c>
    </row>
    <row r="63" spans="1:9" s="18" customFormat="1" ht="9.75" customHeight="1" x14ac:dyDescent="0.25">
      <c r="A63" s="17"/>
      <c r="B63" s="62" t="s">
        <v>59</v>
      </c>
      <c r="C63" s="63"/>
      <c r="D63" s="35">
        <f>SUM(D64:D65)</f>
        <v>0</v>
      </c>
      <c r="E63" s="33">
        <f t="shared" ref="E63:H63" si="18">SUM(E64:E65)</f>
        <v>0</v>
      </c>
      <c r="F63" s="34">
        <f>SUM(F64:F65)</f>
        <v>0</v>
      </c>
      <c r="G63" s="34">
        <f t="shared" si="18"/>
        <v>0</v>
      </c>
      <c r="H63" s="35">
        <f t="shared" si="18"/>
        <v>0</v>
      </c>
      <c r="I63" s="33">
        <f t="shared" si="14"/>
        <v>0</v>
      </c>
    </row>
    <row r="64" spans="1:9" ht="9.75" customHeight="1" x14ac:dyDescent="0.25">
      <c r="A64" s="9"/>
      <c r="B64" s="4"/>
      <c r="C64" s="6" t="s">
        <v>60</v>
      </c>
      <c r="D64" s="31">
        <v>0</v>
      </c>
      <c r="E64" s="29">
        <v>0</v>
      </c>
      <c r="F64" s="30">
        <f t="shared" si="15"/>
        <v>0</v>
      </c>
      <c r="G64" s="30">
        <f t="shared" si="16"/>
        <v>0</v>
      </c>
      <c r="H64" s="31">
        <v>0</v>
      </c>
      <c r="I64" s="29">
        <f t="shared" si="14"/>
        <v>0</v>
      </c>
    </row>
    <row r="65" spans="1:10" ht="9.75" customHeight="1" x14ac:dyDescent="0.25">
      <c r="A65" s="9"/>
      <c r="B65" s="4"/>
      <c r="C65" s="5" t="s">
        <v>61</v>
      </c>
      <c r="D65" s="31">
        <v>0</v>
      </c>
      <c r="E65" s="29">
        <v>0</v>
      </c>
      <c r="F65" s="30">
        <f t="shared" si="15"/>
        <v>0</v>
      </c>
      <c r="G65" s="30">
        <f t="shared" si="16"/>
        <v>0</v>
      </c>
      <c r="H65" s="31">
        <v>0</v>
      </c>
      <c r="I65" s="29">
        <f t="shared" si="14"/>
        <v>0</v>
      </c>
    </row>
    <row r="66" spans="1:10" ht="9.75" customHeight="1" x14ac:dyDescent="0.25">
      <c r="A66" s="9"/>
      <c r="B66" s="53" t="s">
        <v>62</v>
      </c>
      <c r="C66" s="54"/>
      <c r="D66" s="31">
        <v>0</v>
      </c>
      <c r="E66" s="29">
        <v>0</v>
      </c>
      <c r="F66" s="30">
        <f t="shared" si="15"/>
        <v>0</v>
      </c>
      <c r="G66" s="30">
        <f t="shared" si="16"/>
        <v>0</v>
      </c>
      <c r="H66" s="31">
        <v>0</v>
      </c>
      <c r="I66" s="29">
        <f t="shared" si="14"/>
        <v>0</v>
      </c>
    </row>
    <row r="67" spans="1:10" ht="9.75" customHeight="1" x14ac:dyDescent="0.25">
      <c r="A67" s="9"/>
      <c r="B67" s="53" t="s">
        <v>63</v>
      </c>
      <c r="C67" s="54"/>
      <c r="D67" s="31">
        <v>0</v>
      </c>
      <c r="E67" s="29">
        <v>9218166.3300000001</v>
      </c>
      <c r="F67" s="30">
        <f t="shared" si="15"/>
        <v>9218166.3300000001</v>
      </c>
      <c r="G67" s="30">
        <f t="shared" si="16"/>
        <v>9218166.3300000001</v>
      </c>
      <c r="H67" s="31">
        <v>9218166.3300000001</v>
      </c>
      <c r="I67" s="29">
        <f t="shared" si="14"/>
        <v>9218166.3300000001</v>
      </c>
    </row>
    <row r="68" spans="1:10" ht="9.75" customHeight="1" x14ac:dyDescent="0.25">
      <c r="A68" s="10"/>
      <c r="B68" s="51"/>
      <c r="C68" s="52"/>
      <c r="D68" s="31"/>
      <c r="E68" s="29"/>
      <c r="F68" s="30"/>
      <c r="G68" s="30"/>
      <c r="H68" s="31"/>
      <c r="I68" s="29">
        <f t="shared" si="14"/>
        <v>0</v>
      </c>
    </row>
    <row r="69" spans="1:10" ht="9.75" customHeight="1" x14ac:dyDescent="0.25">
      <c r="A69" s="48" t="s">
        <v>64</v>
      </c>
      <c r="B69" s="49"/>
      <c r="C69" s="50"/>
      <c r="D69" s="41">
        <f>D49+D58+D63+D66+D67</f>
        <v>781195464</v>
      </c>
      <c r="E69" s="39">
        <f t="shared" ref="E69" si="19">E49+E58+E63+E66+E67</f>
        <v>79537912.329999998</v>
      </c>
      <c r="F69" s="40">
        <f>F49+F58+F63+F66+F67</f>
        <v>860733376.33000004</v>
      </c>
      <c r="G69" s="40">
        <f>G49+G58+G63+G66+G67</f>
        <v>860733376.33000004</v>
      </c>
      <c r="H69" s="41">
        <f>H49+H58+H63+H66+H67</f>
        <v>835667209.92999995</v>
      </c>
      <c r="I69" s="29">
        <f t="shared" si="14"/>
        <v>54471745.929999948</v>
      </c>
    </row>
    <row r="70" spans="1:10" ht="9.75" customHeight="1" x14ac:dyDescent="0.25">
      <c r="A70" s="10"/>
      <c r="B70" s="51"/>
      <c r="C70" s="52"/>
      <c r="D70" s="31"/>
      <c r="E70" s="29"/>
      <c r="F70" s="30"/>
      <c r="G70" s="30"/>
      <c r="H70" s="31"/>
      <c r="I70" s="29">
        <f t="shared" ref="I70:I73" si="20">D70-H70</f>
        <v>0</v>
      </c>
    </row>
    <row r="71" spans="1:10" ht="9.75" customHeight="1" x14ac:dyDescent="0.25">
      <c r="A71" s="48" t="s">
        <v>65</v>
      </c>
      <c r="B71" s="49"/>
      <c r="C71" s="50"/>
      <c r="D71" s="41">
        <f>SUM(D72)</f>
        <v>0</v>
      </c>
      <c r="E71" s="39">
        <f>SUM(E72)</f>
        <v>0</v>
      </c>
      <c r="F71" s="40">
        <f t="shared" ref="F71:H71" si="21">SUM(F72)</f>
        <v>0</v>
      </c>
      <c r="G71" s="40">
        <f t="shared" si="21"/>
        <v>0</v>
      </c>
      <c r="H71" s="41">
        <f t="shared" si="21"/>
        <v>0</v>
      </c>
      <c r="I71" s="29">
        <f t="shared" si="20"/>
        <v>0</v>
      </c>
      <c r="J71" s="11"/>
    </row>
    <row r="72" spans="1:10" ht="9.75" customHeight="1" x14ac:dyDescent="0.25">
      <c r="A72" s="9"/>
      <c r="B72" s="53" t="s">
        <v>66</v>
      </c>
      <c r="C72" s="54"/>
      <c r="D72" s="31">
        <v>0</v>
      </c>
      <c r="E72" s="29">
        <v>0</v>
      </c>
      <c r="F72" s="30">
        <v>0</v>
      </c>
      <c r="G72" s="30">
        <v>0</v>
      </c>
      <c r="H72" s="31">
        <v>0</v>
      </c>
      <c r="I72" s="29">
        <f t="shared" si="20"/>
        <v>0</v>
      </c>
    </row>
    <row r="73" spans="1:10" ht="9.75" customHeight="1" x14ac:dyDescent="0.25">
      <c r="A73" s="10"/>
      <c r="B73" s="51"/>
      <c r="C73" s="52"/>
      <c r="D73" s="31"/>
      <c r="E73" s="29"/>
      <c r="F73" s="30"/>
      <c r="G73" s="30"/>
      <c r="H73" s="31"/>
      <c r="I73" s="29">
        <f t="shared" si="20"/>
        <v>0</v>
      </c>
    </row>
    <row r="74" spans="1:10" ht="9.75" customHeight="1" x14ac:dyDescent="0.25">
      <c r="A74" s="48" t="s">
        <v>67</v>
      </c>
      <c r="B74" s="49"/>
      <c r="C74" s="50"/>
      <c r="D74" s="41">
        <f>D44+D69+D71</f>
        <v>3477203373</v>
      </c>
      <c r="E74" s="39">
        <f t="shared" ref="E74:H74" si="22">E44+E69+E71</f>
        <v>79537912.329999998</v>
      </c>
      <c r="F74" s="40">
        <f t="shared" si="22"/>
        <v>3556741285.3299999</v>
      </c>
      <c r="G74" s="40">
        <f>F74</f>
        <v>3556741285.3299999</v>
      </c>
      <c r="H74" s="41">
        <f t="shared" si="22"/>
        <v>3530362573.0999994</v>
      </c>
      <c r="I74" s="39">
        <f>I44+I69+I71</f>
        <v>53159200.099999547</v>
      </c>
    </row>
    <row r="75" spans="1:10" ht="9.75" customHeight="1" x14ac:dyDescent="0.25">
      <c r="A75" s="10"/>
      <c r="B75" s="51"/>
      <c r="C75" s="52"/>
      <c r="D75" s="31"/>
      <c r="E75" s="29"/>
      <c r="F75" s="30"/>
      <c r="G75" s="30"/>
      <c r="H75" s="31"/>
      <c r="I75" s="29"/>
    </row>
    <row r="76" spans="1:10" ht="9.75" customHeight="1" x14ac:dyDescent="0.25">
      <c r="A76" s="9"/>
      <c r="B76" s="55" t="s">
        <v>68</v>
      </c>
      <c r="C76" s="50"/>
      <c r="D76" s="31"/>
      <c r="E76" s="29"/>
      <c r="F76" s="30"/>
      <c r="G76" s="30"/>
      <c r="H76" s="31"/>
      <c r="I76" s="29"/>
    </row>
    <row r="77" spans="1:10" ht="9.75" customHeight="1" x14ac:dyDescent="0.25">
      <c r="A77" s="9"/>
      <c r="B77" s="56" t="s">
        <v>69</v>
      </c>
      <c r="C77" s="57"/>
      <c r="D77" s="31">
        <f>D44</f>
        <v>2696007909</v>
      </c>
      <c r="E77" s="29">
        <f t="shared" ref="E77:I77" si="23">E44</f>
        <v>0</v>
      </c>
      <c r="F77" s="30">
        <f t="shared" si="23"/>
        <v>2696007909</v>
      </c>
      <c r="G77" s="30">
        <f>F77</f>
        <v>2696007909</v>
      </c>
      <c r="H77" s="31">
        <f t="shared" si="23"/>
        <v>2694695363.1699996</v>
      </c>
      <c r="I77" s="29">
        <f t="shared" si="23"/>
        <v>-1312545.8300004005</v>
      </c>
    </row>
    <row r="78" spans="1:10" ht="9.75" customHeight="1" x14ac:dyDescent="0.25">
      <c r="A78" s="9"/>
      <c r="B78" s="56" t="s">
        <v>70</v>
      </c>
      <c r="C78" s="57"/>
      <c r="D78" s="31">
        <f>D69</f>
        <v>781195464</v>
      </c>
      <c r="E78" s="29">
        <f>E69</f>
        <v>79537912.329999998</v>
      </c>
      <c r="F78" s="30">
        <f t="shared" ref="F78:H78" si="24">F69</f>
        <v>860733376.33000004</v>
      </c>
      <c r="G78" s="30">
        <f t="shared" si="24"/>
        <v>860733376.33000004</v>
      </c>
      <c r="H78" s="31">
        <f t="shared" si="24"/>
        <v>835667209.92999995</v>
      </c>
      <c r="I78" s="29">
        <f>D78-H78</f>
        <v>-54471745.929999948</v>
      </c>
    </row>
    <row r="79" spans="1:10" ht="9.75" customHeight="1" x14ac:dyDescent="0.25">
      <c r="A79" s="9"/>
      <c r="B79" s="55" t="s">
        <v>71</v>
      </c>
      <c r="C79" s="50"/>
      <c r="D79" s="41">
        <f>SUM(D77:D78)</f>
        <v>3477203373</v>
      </c>
      <c r="E79" s="39">
        <f t="shared" ref="E79:G79" si="25">SUM(E77:E78)</f>
        <v>79537912.329999998</v>
      </c>
      <c r="F79" s="40">
        <f t="shared" si="25"/>
        <v>3556741285.3299999</v>
      </c>
      <c r="G79" s="40">
        <f t="shared" si="25"/>
        <v>3556741285.3299999</v>
      </c>
      <c r="H79" s="41">
        <f>SUM(H77:H78)</f>
        <v>3530362573.0999994</v>
      </c>
      <c r="I79" s="29">
        <f>D79-H79</f>
        <v>-53159200.099999428</v>
      </c>
    </row>
    <row r="80" spans="1:10" ht="9.75" customHeight="1" thickBot="1" x14ac:dyDescent="0.3">
      <c r="A80" s="12"/>
      <c r="B80" s="46"/>
      <c r="C80" s="47"/>
      <c r="D80" s="20"/>
      <c r="E80" s="42"/>
      <c r="F80" s="43"/>
      <c r="G80" s="43"/>
      <c r="H80" s="44"/>
      <c r="I80" s="42"/>
    </row>
    <row r="82" spans="4:8" ht="9.75" customHeight="1" x14ac:dyDescent="0.25">
      <c r="D82" s="13"/>
    </row>
    <row r="83" spans="4:8" ht="9.75" customHeight="1" x14ac:dyDescent="0.25">
      <c r="H83" s="14"/>
    </row>
    <row r="85" spans="4:8" ht="9.75" customHeight="1" x14ac:dyDescent="0.25">
      <c r="H85" s="11"/>
    </row>
    <row r="87" spans="4:8" ht="9.75" customHeight="1" x14ac:dyDescent="0.25">
      <c r="D87" s="15"/>
    </row>
  </sheetData>
  <mergeCells count="64"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B31:C31"/>
    <mergeCell ref="D18:D19"/>
    <mergeCell ref="E18:E19"/>
    <mergeCell ref="B58:C58"/>
    <mergeCell ref="B63:C63"/>
    <mergeCell ref="B66:C66"/>
    <mergeCell ref="B67:C67"/>
    <mergeCell ref="B38:C38"/>
    <mergeCell ref="B40:C40"/>
    <mergeCell ref="A44:C44"/>
    <mergeCell ref="A45:C45"/>
    <mergeCell ref="F44:F45"/>
    <mergeCell ref="G44:G45"/>
    <mergeCell ref="H44:H45"/>
    <mergeCell ref="I44:I45"/>
    <mergeCell ref="A46:C46"/>
    <mergeCell ref="E44:E45"/>
    <mergeCell ref="D44:D45"/>
    <mergeCell ref="B1:C1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A48:C48"/>
    <mergeCell ref="B49:C49"/>
  </mergeCells>
  <pageMargins left="0.70866141732283472" right="0.39370078740157483" top="0.15748031496062992" bottom="0" header="0.31496062992125984" footer="0.31496062992125984"/>
  <pageSetup scale="75" orientation="landscape" r:id="rId1"/>
  <ignoredErrors>
    <ignoredError sqref="G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eedwards</dc:creator>
  <cp:lastModifiedBy>juan alberto Gamez Rosas</cp:lastModifiedBy>
  <cp:lastPrinted>2019-07-03T01:40:26Z</cp:lastPrinted>
  <dcterms:created xsi:type="dcterms:W3CDTF">2018-06-28T18:26:56Z</dcterms:created>
  <dcterms:modified xsi:type="dcterms:W3CDTF">2019-07-03T01:41:25Z</dcterms:modified>
</cp:coreProperties>
</file>