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3"/>
  </bookViews>
  <sheets>
    <sheet name="EFE" sheetId="2" r:id="rId1"/>
    <sheet name="EAI" sheetId="4" r:id="rId2"/>
    <sheet name="EA" sheetId="6" r:id="rId3"/>
    <sheet name="EAID-LDF" sheetId="7" r:id="rId4"/>
  </sheets>
  <definedNames>
    <definedName name="_xlnm._FilterDatabase" localSheetId="0" hidden="1">EFE!#REF!</definedName>
  </definedNames>
  <calcPr calcId="125725"/>
</workbook>
</file>

<file path=xl/calcChain.xml><?xml version="1.0" encoding="utf-8"?>
<calcChain xmlns="http://schemas.openxmlformats.org/spreadsheetml/2006/main">
  <c r="E16" i="4"/>
  <c r="D29" l="1"/>
  <c r="G29"/>
  <c r="G28"/>
  <c r="G27"/>
  <c r="G26"/>
  <c r="G25"/>
  <c r="G24"/>
  <c r="G23"/>
  <c r="G22"/>
  <c r="C29"/>
  <c r="C28"/>
  <c r="C27"/>
  <c r="C26"/>
  <c r="C25"/>
  <c r="C24"/>
  <c r="C23"/>
  <c r="C22"/>
  <c r="G21" l="1"/>
  <c r="F23"/>
  <c r="F24"/>
  <c r="F25"/>
  <c r="F26"/>
  <c r="F27"/>
  <c r="F22"/>
  <c r="E22"/>
  <c r="E23"/>
  <c r="E24"/>
  <c r="E25"/>
  <c r="E26"/>
  <c r="E27"/>
  <c r="E28"/>
  <c r="F28" s="1"/>
  <c r="E29"/>
  <c r="F29" s="1"/>
  <c r="F14"/>
  <c r="F11"/>
  <c r="F9"/>
  <c r="F8"/>
  <c r="F7"/>
  <c r="F6"/>
  <c r="F5"/>
  <c r="E14"/>
  <c r="E13"/>
  <c r="F13" s="1"/>
  <c r="E12"/>
  <c r="F12" s="1"/>
  <c r="E11"/>
  <c r="E10"/>
  <c r="F10" s="1"/>
  <c r="E9"/>
  <c r="E8"/>
  <c r="E7"/>
  <c r="E6"/>
  <c r="E5"/>
  <c r="F21" l="1"/>
  <c r="H63" i="7"/>
  <c r="D40"/>
  <c r="D18" l="1"/>
  <c r="D31"/>
  <c r="I73"/>
  <c r="I72"/>
  <c r="I71"/>
  <c r="H71"/>
  <c r="G71"/>
  <c r="F71"/>
  <c r="E71"/>
  <c r="D71"/>
  <c r="I70"/>
  <c r="I68"/>
  <c r="I67"/>
  <c r="F67"/>
  <c r="G67" s="1"/>
  <c r="I66"/>
  <c r="F66"/>
  <c r="G66" s="1"/>
  <c r="I65"/>
  <c r="F65"/>
  <c r="G65" s="1"/>
  <c r="I64"/>
  <c r="F64"/>
  <c r="G64" s="1"/>
  <c r="I63"/>
  <c r="E63"/>
  <c r="D63"/>
  <c r="F62"/>
  <c r="G62" s="1"/>
  <c r="H62" s="1"/>
  <c r="I61"/>
  <c r="F61"/>
  <c r="G61" s="1"/>
  <c r="I60"/>
  <c r="G60"/>
  <c r="F60"/>
  <c r="I59"/>
  <c r="F59"/>
  <c r="G59" s="1"/>
  <c r="F58"/>
  <c r="E58"/>
  <c r="D58"/>
  <c r="I57"/>
  <c r="G57"/>
  <c r="F57"/>
  <c r="I56"/>
  <c r="F56"/>
  <c r="G56" s="1"/>
  <c r="I55"/>
  <c r="F55"/>
  <c r="G55" s="1"/>
  <c r="I54"/>
  <c r="F54"/>
  <c r="G54" s="1"/>
  <c r="I53"/>
  <c r="F53"/>
  <c r="G53" s="1"/>
  <c r="I52"/>
  <c r="F52"/>
  <c r="G52" s="1"/>
  <c r="I51"/>
  <c r="F51"/>
  <c r="G51" s="1"/>
  <c r="I50"/>
  <c r="F50"/>
  <c r="G50" s="1"/>
  <c r="H49"/>
  <c r="E49"/>
  <c r="D49"/>
  <c r="D69" s="1"/>
  <c r="D78" s="1"/>
  <c r="I42"/>
  <c r="F42"/>
  <c r="G42" s="1"/>
  <c r="F41"/>
  <c r="G41" s="1"/>
  <c r="E40"/>
  <c r="I39"/>
  <c r="F39"/>
  <c r="G39" s="1"/>
  <c r="G38" s="1"/>
  <c r="I38"/>
  <c r="I37"/>
  <c r="F37"/>
  <c r="G37" s="1"/>
  <c r="I36"/>
  <c r="F36"/>
  <c r="G36" s="1"/>
  <c r="I35"/>
  <c r="F35"/>
  <c r="G35" s="1"/>
  <c r="I34"/>
  <c r="F34"/>
  <c r="G34" s="1"/>
  <c r="I33"/>
  <c r="F33"/>
  <c r="G33" s="1"/>
  <c r="I32"/>
  <c r="F32"/>
  <c r="G32" s="1"/>
  <c r="H31"/>
  <c r="E31"/>
  <c r="I30"/>
  <c r="F30"/>
  <c r="G30" s="1"/>
  <c r="I29"/>
  <c r="F29"/>
  <c r="G29" s="1"/>
  <c r="I28"/>
  <c r="F28"/>
  <c r="G28" s="1"/>
  <c r="I27"/>
  <c r="G27"/>
  <c r="F27"/>
  <c r="I26"/>
  <c r="F26"/>
  <c r="G26" s="1"/>
  <c r="I25"/>
  <c r="F25"/>
  <c r="G25" s="1"/>
  <c r="I24"/>
  <c r="F24"/>
  <c r="G24" s="1"/>
  <c r="I23"/>
  <c r="F23"/>
  <c r="G23" s="1"/>
  <c r="I22"/>
  <c r="F22"/>
  <c r="G22" s="1"/>
  <c r="I21"/>
  <c r="F21"/>
  <c r="G21" s="1"/>
  <c r="I20"/>
  <c r="F20"/>
  <c r="G20" s="1"/>
  <c r="I19"/>
  <c r="H18"/>
  <c r="E18"/>
  <c r="E44" s="1"/>
  <c r="I17"/>
  <c r="F17"/>
  <c r="G17" s="1"/>
  <c r="I16"/>
  <c r="F16"/>
  <c r="G16" s="1"/>
  <c r="I15"/>
  <c r="F15"/>
  <c r="G15" s="1"/>
  <c r="I14"/>
  <c r="F14"/>
  <c r="G14" s="1"/>
  <c r="I13"/>
  <c r="F13"/>
  <c r="G13" s="1"/>
  <c r="I12"/>
  <c r="F12"/>
  <c r="I11"/>
  <c r="F11"/>
  <c r="G11" s="1"/>
  <c r="D56" i="6"/>
  <c r="C56"/>
  <c r="D49"/>
  <c r="C49"/>
  <c r="D43"/>
  <c r="C43"/>
  <c r="D39"/>
  <c r="C39"/>
  <c r="D29"/>
  <c r="C29"/>
  <c r="D25"/>
  <c r="C25"/>
  <c r="D15"/>
  <c r="C15"/>
  <c r="D12"/>
  <c r="C12"/>
  <c r="D4"/>
  <c r="C4"/>
  <c r="H38" i="4"/>
  <c r="H37" s="1"/>
  <c r="G37"/>
  <c r="F37"/>
  <c r="D37"/>
  <c r="C37"/>
  <c r="H35"/>
  <c r="H34"/>
  <c r="H33"/>
  <c r="H32"/>
  <c r="G31"/>
  <c r="F31"/>
  <c r="D31"/>
  <c r="C31"/>
  <c r="H29"/>
  <c r="H28"/>
  <c r="H27"/>
  <c r="H26"/>
  <c r="H25"/>
  <c r="H24"/>
  <c r="H23"/>
  <c r="H22"/>
  <c r="D21"/>
  <c r="C21"/>
  <c r="G16"/>
  <c r="F16"/>
  <c r="D16"/>
  <c r="C16"/>
  <c r="H14"/>
  <c r="H13"/>
  <c r="H12"/>
  <c r="H11"/>
  <c r="H10"/>
  <c r="H9"/>
  <c r="H8"/>
  <c r="H7"/>
  <c r="H6"/>
  <c r="H5"/>
  <c r="I31" i="7" l="1"/>
  <c r="C39" i="4"/>
  <c r="E21"/>
  <c r="E39" s="1"/>
  <c r="D44" i="7"/>
  <c r="D74" s="1"/>
  <c r="I18"/>
  <c r="G58"/>
  <c r="G63"/>
  <c r="H31" i="4"/>
  <c r="C22" i="6"/>
  <c r="E69" i="7"/>
  <c r="E78" s="1"/>
  <c r="H41"/>
  <c r="H40" s="1"/>
  <c r="G40"/>
  <c r="F40"/>
  <c r="I41"/>
  <c r="E77"/>
  <c r="I62"/>
  <c r="H58"/>
  <c r="I58" s="1"/>
  <c r="G18"/>
  <c r="G31"/>
  <c r="G49"/>
  <c r="G12"/>
  <c r="F49"/>
  <c r="F69" s="1"/>
  <c r="F78" s="1"/>
  <c r="F18"/>
  <c r="F31"/>
  <c r="I49"/>
  <c r="F38"/>
  <c r="F63"/>
  <c r="D59" i="6"/>
  <c r="D22"/>
  <c r="C59"/>
  <c r="C61" s="1"/>
  <c r="G39" i="4"/>
  <c r="F39"/>
  <c r="D39"/>
  <c r="H21"/>
  <c r="H16"/>
  <c r="D40" i="2"/>
  <c r="D36"/>
  <c r="H39" i="4" l="1"/>
  <c r="E74" i="7"/>
  <c r="E79"/>
  <c r="D77"/>
  <c r="D79" s="1"/>
  <c r="I40"/>
  <c r="H44"/>
  <c r="H77" s="1"/>
  <c r="D61" i="6"/>
  <c r="G69" i="7"/>
  <c r="G78" s="1"/>
  <c r="G44"/>
  <c r="F44"/>
  <c r="F74" s="1"/>
  <c r="G74" s="1"/>
  <c r="H69"/>
  <c r="D44" i="2"/>
  <c r="D52"/>
  <c r="D47"/>
  <c r="I44" i="7" l="1"/>
  <c r="I77" s="1"/>
  <c r="F77"/>
  <c r="G77" s="1"/>
  <c r="G79" s="1"/>
  <c r="H78"/>
  <c r="I78" s="1"/>
  <c r="I69"/>
  <c r="H74"/>
  <c r="D57" i="2"/>
  <c r="E47"/>
  <c r="F79" i="7" l="1"/>
  <c r="I74"/>
  <c r="H79"/>
  <c r="I79" s="1"/>
  <c r="E40" i="2"/>
  <c r="E16"/>
  <c r="D16"/>
  <c r="E5"/>
  <c r="D5"/>
  <c r="E33" l="1"/>
  <c r="D33"/>
  <c r="E52"/>
  <c r="E36"/>
  <c r="E44" l="1"/>
</calcChain>
</file>

<file path=xl/sharedStrings.xml><?xml version="1.0" encoding="utf-8"?>
<sst xmlns="http://schemas.openxmlformats.org/spreadsheetml/2006/main" count="311" uniqueCount="201">
  <si>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</si>
  <si>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</si>
  <si>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</si>
  <si>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</si>
  <si>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</si>
  <si>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</si>
  <si>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</si>
  <si>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</si>
  <si>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</si>
  <si>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</si>
  <si>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</si>
  <si>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</si>
  <si>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</si>
  <si>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</si>
  <si>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</si>
  <si>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</si>
  <si>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</si>
  <si>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</si>
  <si>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</si>
  <si>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</si>
  <si>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</si>
  <si>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</si>
  <si>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</si>
  <si>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</si>
  <si>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</si>
  <si>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</si>
  <si>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</si>
  <si>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</si>
  <si>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</si>
  <si>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</si>
  <si>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</si>
  <si>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</si>
  <si>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</si>
  <si>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</si>
  <si>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</si>
  <si>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</si>
  <si>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</si>
  <si>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</si>
  <si>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</si>
  <si>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</si>
  <si>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</si>
  <si>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</si>
  <si>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</si>
  <si>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</si>
  <si>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</si>
  <si>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</si>
  <si>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</si>
  <si>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</si>
  <si>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</si>
  <si>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</si>
  <si>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</si>
  <si>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</si>
  <si>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</si>
  <si>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</si>
  <si>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</si>
  <si>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</si>
  <si>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</si>
  <si>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</si>
  <si>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</si>
  <si>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</si>
  <si>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</si>
  <si>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</si>
  <si>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</si>
  <si>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</si>
  <si>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</si>
  <si>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</si>
  <si>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10</t>
  </si>
  <si>
    <t>20</t>
  </si>
  <si>
    <t>30</t>
  </si>
  <si>
    <t>40</t>
  </si>
  <si>
    <t>50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</si>
  <si>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</si>
  <si>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</si>
  <si>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</si>
  <si>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</si>
  <si>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</si>
  <si>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</si>
  <si>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</si>
  <si>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</si>
  <si>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</si>
  <si>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</si>
  <si>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</si>
  <si>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</si>
  <si>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</si>
  <si>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</si>
  <si>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</si>
  <si>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</si>
  <si>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</si>
  <si>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</si>
  <si>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</si>
  <si>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</si>
  <si>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</si>
  <si>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</si>
  <si>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</si>
  <si>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Y OTROS BENEFICIOS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</si>
  <si>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</si>
  <si>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</si>
  <si>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</si>
  <si>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</si>
  <si>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</si>
  <si>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</si>
  <si>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</si>
  <si>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</si>
  <si>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</si>
  <si>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</si>
  <si>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</si>
  <si>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</si>
  <si>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</si>
  <si>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</si>
  <si>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</si>
  <si>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</si>
  <si>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</si>
  <si>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</si>
  <si>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</si>
  <si>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</si>
  <si>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</si>
  <si>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</si>
  <si>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</si>
  <si>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</si>
  <si>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</si>
  <si>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</si>
  <si>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</si>
  <si>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</si>
  <si>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</si>
  <si>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</si>
  <si>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</si>
  <si>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</si>
  <si>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</si>
  <si>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Municipio de Juárez, Chihuahua
Estado de Flujos de Efectivo 
Del 1 de Enero al 31 de Marzo del 2019</t>
  </si>
  <si>
    <t>Municipio de Juárez, Chihuahua
Estado de Actividades
Del 1 de abril al 30 de Junio del 2019 y 2018</t>
  </si>
  <si>
    <t>MUNICIPIO DE JUAREZ</t>
  </si>
  <si>
    <t>Estado Analítico de Ingresos Detallado - LDF</t>
  </si>
  <si>
    <t>(PESOS)</t>
  </si>
  <si>
    <t>Ingreso</t>
  </si>
  <si>
    <t>Ampliaciones/ 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</si>
  <si>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</si>
  <si>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</si>
  <si>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</si>
  <si>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</si>
  <si>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</si>
  <si>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</si>
  <si>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</si>
  <si>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Prestacion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</si>
  <si>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</si>
  <si>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</si>
  <si>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</si>
  <si>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</si>
  <si>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</si>
  <si>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</si>
  <si>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</si>
  <si>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</si>
  <si>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</si>
  <si>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</si>
  <si>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</si>
  <si>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</si>
  <si>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</si>
  <si>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</si>
  <si>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</si>
  <si>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</si>
  <si>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</si>
  <si>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</si>
  <si>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</si>
  <si>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</si>
  <si>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</si>
  <si>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</si>
  <si>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</si>
  <si>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</si>
  <si>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</si>
  <si>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</si>
  <si>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</si>
  <si>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</si>
  <si>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</si>
  <si>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</si>
  <si>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</si>
  <si>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</si>
  <si>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</si>
  <si>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</si>
  <si>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</si>
  <si>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</si>
  <si>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</si>
  <si>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</si>
  <si>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</si>
  <si>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</si>
  <si>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</si>
  <si>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</si>
  <si>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</si>
  <si>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</si>
  <si>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</si>
  <si>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</si>
  <si>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</si>
  <si>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</si>
  <si>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</si>
  <si>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</si>
  <si>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</si>
  <si>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</si>
  <si>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</si>
  <si>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</si>
  <si>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</si>
  <si>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</si>
  <si>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
Estado Analítico de Ingresos 
Del 1 Enero al 30 de Junio del 2019</t>
  </si>
  <si>
    <t xml:space="preserve">Del 1 de enero al 30 de septiembre de 2019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</si>
</sst>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"/>
  </numFmts>
  <fonts count="4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4" applyNumberFormat="0" applyFill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37" applyNumberFormat="0" applyAlignment="0" applyProtection="0"/>
    <xf numFmtId="0" fontId="32" fillId="8" borderId="38" applyNumberFormat="0" applyAlignment="0" applyProtection="0"/>
    <xf numFmtId="0" fontId="33" fillId="8" borderId="37" applyNumberFormat="0" applyAlignment="0" applyProtection="0"/>
    <xf numFmtId="0" fontId="34" fillId="0" borderId="39" applyNumberFormat="0" applyFill="0" applyAlignment="0" applyProtection="0"/>
    <xf numFmtId="0" fontId="35" fillId="9" borderId="4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0" borderId="0"/>
    <xf numFmtId="0" fontId="4" fillId="10" borderId="41" applyNumberFormat="0" applyFont="0" applyAlignment="0" applyProtection="0"/>
    <xf numFmtId="0" fontId="3" fillId="0" borderId="0"/>
    <xf numFmtId="0" fontId="3" fillId="10" borderId="4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62">
    <xf numFmtId="0" fontId="0" fillId="0" borderId="0" xfId="0"/>
    <xf numFmtId="0" fontId="8" fillId="0" borderId="0" xfId="8" applyFont="1" applyFill="1" applyBorder="1" applyProtection="1">
      <protection locked="0"/>
    </xf>
    <xf numFmtId="0" fontId="7" fillId="0" borderId="0" xfId="8" applyFont="1" applyFill="1" applyBorder="1" applyAlignment="1">
      <alignment horizontal="left" vertical="top" wrapText="1"/>
    </xf>
    <xf numFmtId="0" fontId="7" fillId="0" borderId="0" xfId="8" applyFont="1" applyFill="1" applyBorder="1" applyAlignment="1">
      <alignment horizontal="left" vertical="top" wrapText="1" indent="1"/>
    </xf>
    <xf numFmtId="0" fontId="8" fillId="0" borderId="0" xfId="8" applyFont="1" applyFill="1" applyBorder="1" applyAlignment="1">
      <alignment horizontal="left" vertical="top" wrapText="1"/>
    </xf>
    <xf numFmtId="0" fontId="7" fillId="0" borderId="0" xfId="8" applyFont="1" applyFill="1" applyBorder="1" applyAlignment="1">
      <alignment vertical="top" wrapText="1"/>
    </xf>
    <xf numFmtId="0" fontId="8" fillId="0" borderId="0" xfId="8" applyFont="1" applyFill="1" applyBorder="1" applyAlignment="1">
      <alignment horizontal="left" vertical="top" wrapText="1" indent="1"/>
    </xf>
    <xf numFmtId="0" fontId="7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2" xfId="8" applyFont="1" applyFill="1" applyBorder="1" applyAlignment="1" applyProtection="1">
      <alignment horizontal="center" vertical="top" wrapText="1"/>
      <protection locked="0"/>
    </xf>
    <xf numFmtId="4" fontId="7" fillId="0" borderId="0" xfId="8" applyNumberFormat="1" applyFont="1" applyFill="1" applyBorder="1" applyAlignment="1" applyProtection="1">
      <alignment vertical="top" wrapText="1"/>
      <protection locked="0"/>
    </xf>
    <xf numFmtId="4" fontId="7" fillId="0" borderId="2" xfId="8" applyNumberFormat="1" applyFont="1" applyFill="1" applyBorder="1" applyAlignment="1" applyProtection="1">
      <alignment vertical="top" wrapText="1"/>
      <protection locked="0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4" fontId="8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>
      <alignment horizontal="left" vertical="top"/>
    </xf>
    <xf numFmtId="0" fontId="8" fillId="0" borderId="3" xfId="8" applyFont="1" applyFill="1" applyBorder="1" applyProtection="1">
      <protection locked="0"/>
    </xf>
    <xf numFmtId="0" fontId="8" fillId="0" borderId="3" xfId="8" applyFont="1" applyFill="1" applyBorder="1" applyAlignment="1">
      <alignment vertical="top" wrapText="1"/>
    </xf>
    <xf numFmtId="0" fontId="8" fillId="0" borderId="1" xfId="8" applyFont="1" applyFill="1" applyBorder="1" applyProtection="1">
      <protection locked="0"/>
    </xf>
    <xf numFmtId="0" fontId="7" fillId="0" borderId="1" xfId="8" applyFont="1" applyFill="1" applyBorder="1" applyAlignment="1">
      <alignment horizontal="left" vertical="top"/>
    </xf>
    <xf numFmtId="0" fontId="7" fillId="0" borderId="1" xfId="8" applyFont="1" applyFill="1" applyBorder="1" applyAlignment="1">
      <alignment vertical="top"/>
    </xf>
    <xf numFmtId="0" fontId="8" fillId="0" borderId="5" xfId="8" applyFont="1" applyFill="1" applyBorder="1" applyProtection="1">
      <protection locked="0"/>
    </xf>
    <xf numFmtId="4" fontId="8" fillId="0" borderId="4" xfId="8" applyNumberFormat="1" applyFont="1" applyFill="1" applyBorder="1" applyAlignment="1">
      <alignment vertical="top"/>
    </xf>
    <xf numFmtId="0" fontId="11" fillId="0" borderId="1" xfId="8" applyFont="1" applyFill="1" applyBorder="1" applyAlignment="1">
      <alignment vertical="top"/>
    </xf>
    <xf numFmtId="0" fontId="12" fillId="0" borderId="1" xfId="8" applyFont="1" applyFill="1" applyBorder="1" applyProtection="1">
      <protection locked="0"/>
    </xf>
    <xf numFmtId="4" fontId="8" fillId="0" borderId="0" xfId="8" applyNumberFormat="1" applyFont="1" applyFill="1" applyBorder="1" applyProtection="1">
      <protection locked="0"/>
    </xf>
    <xf numFmtId="0" fontId="8" fillId="0" borderId="9" xfId="8" applyFont="1" applyFill="1" applyBorder="1" applyProtection="1">
      <protection locked="0"/>
    </xf>
    <xf numFmtId="0" fontId="8" fillId="0" borderId="10" xfId="8" applyFont="1" applyFill="1" applyBorder="1" applyProtection="1">
      <protection locked="0"/>
    </xf>
    <xf numFmtId="0" fontId="7" fillId="0" borderId="10" xfId="8" applyFont="1" applyFill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2" borderId="8" xfId="8" applyFont="1" applyFill="1" applyBorder="1" applyAlignment="1">
      <alignment horizontal="center" vertical="center" wrapText="1"/>
    </xf>
    <xf numFmtId="0" fontId="14" fillId="0" borderId="0" xfId="7" applyFont="1" applyFill="1" applyBorder="1" applyAlignment="1" applyProtection="1">
      <alignment vertical="top"/>
      <protection locked="0"/>
    </xf>
    <xf numFmtId="0" fontId="13" fillId="0" borderId="0" xfId="7" applyFont="1" applyFill="1" applyBorder="1" applyAlignment="1" applyProtection="1">
      <alignment horizontal="center" vertical="top"/>
      <protection locked="0"/>
    </xf>
    <xf numFmtId="0" fontId="13" fillId="0" borderId="1" xfId="7" applyFont="1" applyFill="1" applyBorder="1" applyAlignment="1" applyProtection="1">
      <alignment vertical="top"/>
      <protection locked="0"/>
    </xf>
    <xf numFmtId="0" fontId="13" fillId="0" borderId="0" xfId="7" applyFont="1" applyFill="1" applyBorder="1" applyAlignment="1" applyProtection="1">
      <alignment vertical="top" wrapText="1"/>
      <protection locked="0"/>
    </xf>
    <xf numFmtId="4" fontId="13" fillId="0" borderId="12" xfId="7" applyNumberFormat="1" applyFont="1" applyFill="1" applyBorder="1" applyAlignment="1" applyProtection="1">
      <alignment vertical="top"/>
      <protection locked="0"/>
    </xf>
    <xf numFmtId="49" fontId="12" fillId="0" borderId="0" xfId="7" applyNumberFormat="1" applyFont="1" applyFill="1" applyBorder="1" applyAlignment="1" applyProtection="1">
      <alignment vertical="top"/>
      <protection locked="0"/>
    </xf>
    <xf numFmtId="0" fontId="8" fillId="0" borderId="1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vertical="top" wrapText="1"/>
      <protection locked="0"/>
    </xf>
    <xf numFmtId="4" fontId="13" fillId="0" borderId="15" xfId="7" applyNumberFormat="1" applyFont="1" applyFill="1" applyBorder="1" applyAlignment="1" applyProtection="1">
      <alignment vertical="top"/>
      <protection locked="0"/>
    </xf>
    <xf numFmtId="0" fontId="0" fillId="0" borderId="1" xfId="7" applyFont="1" applyFill="1" applyBorder="1" applyAlignment="1" applyProtection="1">
      <alignment vertical="top"/>
      <protection locked="0"/>
    </xf>
    <xf numFmtId="0" fontId="13" fillId="0" borderId="0" xfId="7" applyFont="1" applyFill="1" applyBorder="1" applyAlignment="1" applyProtection="1">
      <alignment vertical="top"/>
      <protection locked="0"/>
    </xf>
    <xf numFmtId="4" fontId="13" fillId="0" borderId="14" xfId="7" applyNumberFormat="1" applyFont="1" applyFill="1" applyBorder="1" applyAlignment="1" applyProtection="1">
      <alignment vertical="top"/>
      <protection locked="0"/>
    </xf>
    <xf numFmtId="0" fontId="8" fillId="0" borderId="6" xfId="7" quotePrefix="1" applyFont="1" applyFill="1" applyBorder="1" applyAlignment="1" applyProtection="1">
      <alignment horizontal="center" vertical="top"/>
      <protection locked="0"/>
    </xf>
    <xf numFmtId="0" fontId="7" fillId="0" borderId="7" xfId="7" applyFont="1" applyFill="1" applyBorder="1" applyAlignment="1" applyProtection="1">
      <alignment horizontal="left" vertical="top" indent="3"/>
      <protection locked="0"/>
    </xf>
    <xf numFmtId="0" fontId="8" fillId="0" borderId="9" xfId="7" quotePrefix="1" applyFont="1" applyFill="1" applyBorder="1" applyAlignment="1" applyProtection="1">
      <alignment horizontal="center" vertical="top"/>
      <protection locked="0"/>
    </xf>
    <xf numFmtId="0" fontId="8" fillId="0" borderId="10" xfId="7" applyFont="1" applyFill="1" applyBorder="1" applyAlignment="1" applyProtection="1">
      <alignment vertical="top"/>
      <protection locked="0"/>
    </xf>
    <xf numFmtId="4" fontId="8" fillId="0" borderId="10" xfId="7" applyNumberFormat="1" applyFont="1" applyFill="1" applyBorder="1" applyAlignment="1" applyProtection="1">
      <alignment vertical="top"/>
      <protection locked="0"/>
    </xf>
    <xf numFmtId="4" fontId="8" fillId="0" borderId="11" xfId="7" applyNumberFormat="1" applyFont="1" applyFill="1" applyBorder="1" applyAlignment="1" applyProtection="1">
      <alignment vertical="top"/>
      <protection locked="0"/>
    </xf>
    <xf numFmtId="4" fontId="7" fillId="0" borderId="6" xfId="7" applyNumberFormat="1" applyFont="1" applyFill="1" applyBorder="1" applyAlignment="1" applyProtection="1">
      <alignment vertical="top"/>
      <protection locked="0"/>
    </xf>
    <xf numFmtId="4" fontId="7" fillId="0" borderId="7" xfId="7" applyNumberFormat="1" applyFont="1" applyFill="1" applyBorder="1" applyAlignment="1" applyProtection="1">
      <alignment vertical="top"/>
      <protection locked="0"/>
    </xf>
    <xf numFmtId="4" fontId="8" fillId="0" borderId="14" xfId="7" applyNumberFormat="1" applyFont="1" applyFill="1" applyBorder="1" applyAlignment="1" applyProtection="1">
      <alignment vertical="top"/>
      <protection locked="0"/>
    </xf>
    <xf numFmtId="0" fontId="7" fillId="0" borderId="1" xfId="7" applyFont="1" applyFill="1" applyBorder="1" applyAlignment="1" applyProtection="1">
      <alignment horizontal="left" vertical="top"/>
    </xf>
    <xf numFmtId="0" fontId="7" fillId="0" borderId="0" xfId="7" applyFont="1" applyFill="1" applyBorder="1" applyAlignment="1" applyProtection="1">
      <alignment horizontal="justify" vertical="top" wrapText="1"/>
    </xf>
    <xf numFmtId="0" fontId="8" fillId="0" borderId="1" xfId="7" applyFont="1" applyFill="1" applyBorder="1" applyAlignment="1" applyProtection="1">
      <alignment horizontal="center" vertical="top"/>
    </xf>
    <xf numFmtId="0" fontId="8" fillId="0" borderId="0" xfId="7" applyFont="1" applyFill="1" applyBorder="1" applyAlignment="1" applyProtection="1">
      <alignment horizontal="left" vertical="top" wrapText="1"/>
    </xf>
    <xf numFmtId="4" fontId="8" fillId="0" borderId="15" xfId="7" applyNumberFormat="1" applyFont="1" applyFill="1" applyBorder="1" applyAlignment="1" applyProtection="1">
      <alignment vertical="top"/>
      <protection locked="0"/>
    </xf>
    <xf numFmtId="4" fontId="8" fillId="0" borderId="15" xfId="30" applyNumberFormat="1" applyFont="1" applyFill="1" applyBorder="1" applyAlignment="1" applyProtection="1">
      <alignment vertical="top"/>
      <protection locked="0"/>
    </xf>
    <xf numFmtId="4" fontId="7" fillId="0" borderId="15" xfId="7" applyNumberFormat="1" applyFont="1" applyFill="1" applyBorder="1" applyAlignment="1" applyProtection="1">
      <alignment vertical="top"/>
      <protection locked="0"/>
    </xf>
    <xf numFmtId="4" fontId="7" fillId="0" borderId="15" xfId="30" applyNumberFormat="1" applyFont="1" applyFill="1" applyBorder="1" applyAlignment="1" applyProtection="1">
      <alignment vertical="top"/>
      <protection locked="0"/>
    </xf>
    <xf numFmtId="0" fontId="7" fillId="0" borderId="1" xfId="7" applyFont="1" applyFill="1" applyBorder="1" applyAlignment="1" applyProtection="1">
      <alignment vertical="top"/>
    </xf>
    <xf numFmtId="0" fontId="7" fillId="0" borderId="0" xfId="7" applyFont="1" applyFill="1" applyBorder="1" applyAlignment="1" applyProtection="1">
      <alignment vertical="top"/>
    </xf>
    <xf numFmtId="0" fontId="7" fillId="0" borderId="1" xfId="8" applyFont="1" applyFill="1" applyBorder="1" applyAlignment="1" applyProtection="1">
      <alignment horizontal="center" vertical="top"/>
    </xf>
    <xf numFmtId="0" fontId="8" fillId="0" borderId="6" xfId="7" quotePrefix="1" applyFont="1" applyFill="1" applyBorder="1" applyAlignment="1" applyProtection="1">
      <alignment horizontal="center" vertical="top"/>
    </xf>
    <xf numFmtId="0" fontId="7" fillId="0" borderId="7" xfId="7" applyFont="1" applyFill="1" applyBorder="1" applyAlignment="1" applyProtection="1">
      <alignment horizontal="center" vertical="top" wrapText="1"/>
    </xf>
    <xf numFmtId="0" fontId="8" fillId="0" borderId="10" xfId="7" quotePrefix="1" applyFont="1" applyFill="1" applyBorder="1" applyAlignment="1" applyProtection="1">
      <alignment horizontal="center" vertical="top"/>
      <protection locked="0"/>
    </xf>
    <xf numFmtId="4" fontId="7" fillId="0" borderId="8" xfId="7" applyNumberFormat="1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 wrapText="1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7" fillId="0" borderId="1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2" xfId="8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1" xfId="8" applyFont="1" applyFill="1" applyBorder="1" applyAlignment="1" applyProtection="1">
      <alignment vertical="top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4" fontId="7" fillId="0" borderId="2" xfId="2" applyNumberFormat="1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0" fontId="8" fillId="0" borderId="1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horizontal="left" vertical="top" indent="1"/>
      <protection locked="0"/>
    </xf>
    <xf numFmtId="4" fontId="8" fillId="0" borderId="2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4" fontId="8" fillId="0" borderId="0" xfId="8" applyNumberFormat="1" applyFont="1" applyFill="1" applyBorder="1" applyAlignment="1" applyProtection="1">
      <protection locked="0"/>
    </xf>
    <xf numFmtId="4" fontId="8" fillId="0" borderId="2" xfId="8" applyNumberFormat="1" applyFont="1" applyFill="1" applyBorder="1" applyAlignment="1" applyProtection="1">
      <protection locked="0"/>
    </xf>
    <xf numFmtId="0" fontId="11" fillId="0" borderId="1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left" vertical="top"/>
      <protection locked="0"/>
    </xf>
    <xf numFmtId="4" fontId="7" fillId="0" borderId="2" xfId="8" applyNumberFormat="1" applyFont="1" applyFill="1" applyBorder="1" applyAlignment="1" applyProtection="1">
      <alignment vertical="top"/>
      <protection locked="0"/>
    </xf>
    <xf numFmtId="4" fontId="7" fillId="0" borderId="0" xfId="2" applyNumberFormat="1" applyFont="1" applyFill="1" applyBorder="1" applyAlignment="1" applyProtection="1">
      <alignment vertical="top"/>
      <protection locked="0"/>
    </xf>
    <xf numFmtId="0" fontId="19" fillId="0" borderId="0" xfId="8" applyFont="1" applyFill="1" applyBorder="1" applyAlignment="1" applyProtection="1">
      <alignment vertical="top"/>
      <protection locked="0"/>
    </xf>
    <xf numFmtId="0" fontId="7" fillId="0" borderId="5" xfId="8" applyNumberFormat="1" applyFont="1" applyFill="1" applyBorder="1" applyAlignment="1" applyProtection="1">
      <alignment horizontal="right" vertical="top"/>
      <protection locked="0"/>
    </xf>
    <xf numFmtId="0" fontId="8" fillId="0" borderId="3" xfId="8" applyFont="1" applyFill="1" applyBorder="1" applyAlignment="1" applyProtection="1">
      <alignment horizontal="left"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NumberFormat="1" applyFont="1" applyFill="1" applyBorder="1" applyAlignment="1" applyProtection="1">
      <alignment vertical="top"/>
      <protection locked="0"/>
    </xf>
    <xf numFmtId="0" fontId="7" fillId="2" borderId="8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8" xfId="7" quotePrefix="1" applyFont="1" applyFill="1" applyBorder="1" applyAlignment="1">
      <alignment horizontal="center" vertical="center" wrapText="1"/>
    </xf>
    <xf numFmtId="0" fontId="7" fillId="2" borderId="13" xfId="7" quotePrefix="1" applyFont="1" applyFill="1" applyBorder="1" applyAlignment="1">
      <alignment horizontal="center" vertical="center" wrapText="1"/>
    </xf>
    <xf numFmtId="0" fontId="8" fillId="2" borderId="6" xfId="8" applyNumberFormat="1" applyFont="1" applyFill="1" applyBorder="1" applyAlignment="1" applyProtection="1">
      <alignment horizontal="right" vertical="top"/>
      <protection locked="0"/>
    </xf>
    <xf numFmtId="0" fontId="7" fillId="2" borderId="7" xfId="8" applyFont="1" applyFill="1" applyBorder="1" applyAlignment="1" applyProtection="1">
      <alignment horizontal="left" vertical="center"/>
      <protection locked="0"/>
    </xf>
    <xf numFmtId="0" fontId="18" fillId="2" borderId="7" xfId="8" applyFont="1" applyFill="1" applyBorder="1" applyAlignment="1" applyProtection="1">
      <alignment horizontal="center" vertical="center"/>
      <protection locked="0"/>
    </xf>
    <xf numFmtId="0" fontId="18" fillId="2" borderId="8" xfId="8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Border="1" applyAlignment="1">
      <alignment horizontal="left" vertical="top" wrapText="1"/>
    </xf>
    <xf numFmtId="0" fontId="8" fillId="3" borderId="0" xfId="8" applyFont="1" applyFill="1" applyBorder="1" applyAlignment="1" applyProtection="1">
      <alignment horizontal="left" vertical="top" wrapText="1" indent="1"/>
      <protection locked="0"/>
    </xf>
    <xf numFmtId="0" fontId="21" fillId="0" borderId="0" xfId="0" applyFont="1" applyAlignment="1">
      <alignment horizontal="justify"/>
    </xf>
    <xf numFmtId="0" fontId="22" fillId="0" borderId="0" xfId="0" applyFont="1"/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65" fontId="23" fillId="0" borderId="0" xfId="36" applyNumberFormat="1" applyFont="1" applyBorder="1" applyAlignment="1">
      <alignment horizontal="right"/>
    </xf>
    <xf numFmtId="165" fontId="23" fillId="0" borderId="25" xfId="36" applyNumberFormat="1" applyFont="1" applyBorder="1" applyAlignment="1">
      <alignment horizontal="right"/>
    </xf>
    <xf numFmtId="165" fontId="23" fillId="0" borderId="24" xfId="36" applyNumberFormat="1" applyFont="1" applyBorder="1" applyAlignment="1">
      <alignment horizontal="right"/>
    </xf>
    <xf numFmtId="0" fontId="23" fillId="0" borderId="23" xfId="0" applyFont="1" applyBorder="1" applyAlignment="1">
      <alignment horizontal="left"/>
    </xf>
    <xf numFmtId="3" fontId="23" fillId="0" borderId="25" xfId="36" applyNumberFormat="1" applyFont="1" applyFill="1" applyBorder="1" applyAlignment="1">
      <alignment horizontal="right"/>
    </xf>
    <xf numFmtId="3" fontId="23" fillId="0" borderId="24" xfId="36" applyNumberFormat="1" applyFont="1" applyFill="1" applyBorder="1" applyAlignment="1">
      <alignment horizontal="right"/>
    </xf>
    <xf numFmtId="3" fontId="23" fillId="0" borderId="0" xfId="36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30" xfId="0" applyFont="1" applyBorder="1" applyAlignment="1">
      <alignment horizontal="left"/>
    </xf>
    <xf numFmtId="3" fontId="23" fillId="0" borderId="0" xfId="0" applyNumberFormat="1" applyFont="1" applyFill="1" applyAlignment="1">
      <alignment horizontal="right" wrapText="1"/>
    </xf>
    <xf numFmtId="3" fontId="23" fillId="0" borderId="23" xfId="36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 horizontal="left"/>
    </xf>
    <xf numFmtId="0" fontId="22" fillId="0" borderId="0" xfId="0" applyFont="1" applyFill="1"/>
    <xf numFmtId="0" fontId="23" fillId="0" borderId="23" xfId="0" applyFont="1" applyBorder="1" applyAlignment="1">
      <alignment horizontal="justify"/>
    </xf>
    <xf numFmtId="0" fontId="23" fillId="0" borderId="0" xfId="0" applyFont="1" applyAlignment="1">
      <alignment horizontal="justify"/>
    </xf>
    <xf numFmtId="0" fontId="23" fillId="0" borderId="30" xfId="0" applyFont="1" applyBorder="1" applyAlignment="1">
      <alignment horizontal="justify"/>
    </xf>
    <xf numFmtId="0" fontId="23" fillId="0" borderId="30" xfId="0" applyFont="1" applyBorder="1" applyAlignment="1">
      <alignment horizontal="left" wrapText="1"/>
    </xf>
    <xf numFmtId="3" fontId="23" fillId="0" borderId="25" xfId="36" applyNumberFormat="1" applyFont="1" applyFill="1" applyBorder="1" applyAlignment="1">
      <alignment horizontal="right" vertical="center"/>
    </xf>
    <xf numFmtId="3" fontId="23" fillId="0" borderId="24" xfId="36" applyNumberFormat="1" applyFont="1" applyFill="1" applyBorder="1" applyAlignment="1">
      <alignment horizontal="right" vertical="center"/>
    </xf>
    <xf numFmtId="3" fontId="23" fillId="0" borderId="0" xfId="36" applyNumberFormat="1" applyFont="1" applyFill="1" applyBorder="1" applyAlignment="1">
      <alignment horizontal="right" vertical="center"/>
    </xf>
    <xf numFmtId="0" fontId="23" fillId="0" borderId="24" xfId="0" applyFont="1" applyBorder="1" applyAlignment="1">
      <alignment horizontal="left" wrapText="1"/>
    </xf>
    <xf numFmtId="0" fontId="23" fillId="0" borderId="30" xfId="0" applyFont="1" applyBorder="1" applyAlignment="1">
      <alignment horizontal="left" vertical="center" wrapText="1"/>
    </xf>
    <xf numFmtId="3" fontId="21" fillId="0" borderId="0" xfId="36" applyNumberFormat="1" applyFont="1" applyFill="1" applyBorder="1" applyAlignment="1">
      <alignment horizontal="right"/>
    </xf>
    <xf numFmtId="3" fontId="21" fillId="0" borderId="25" xfId="36" applyNumberFormat="1" applyFont="1" applyFill="1" applyBorder="1" applyAlignment="1">
      <alignment horizontal="right"/>
    </xf>
    <xf numFmtId="3" fontId="21" fillId="0" borderId="24" xfId="36" applyNumberFormat="1" applyFont="1" applyFill="1" applyBorder="1" applyAlignment="1">
      <alignment horizontal="right"/>
    </xf>
    <xf numFmtId="165" fontId="22" fillId="0" borderId="0" xfId="0" applyNumberFormat="1" applyFont="1"/>
    <xf numFmtId="0" fontId="23" fillId="0" borderId="26" xfId="0" applyFont="1" applyBorder="1" applyAlignment="1">
      <alignment horizontal="justify"/>
    </xf>
    <xf numFmtId="165" fontId="23" fillId="0" borderId="27" xfId="36" applyNumberFormat="1" applyFont="1" applyFill="1" applyBorder="1" applyAlignment="1">
      <alignment horizontal="center"/>
    </xf>
    <xf numFmtId="165" fontId="23" fillId="0" borderId="29" xfId="36" applyNumberFormat="1" applyFont="1" applyFill="1" applyBorder="1" applyAlignment="1">
      <alignment horizontal="right"/>
    </xf>
    <xf numFmtId="165" fontId="23" fillId="0" borderId="28" xfId="36" applyNumberFormat="1" applyFont="1" applyFill="1" applyBorder="1" applyAlignment="1">
      <alignment horizontal="right"/>
    </xf>
    <xf numFmtId="165" fontId="23" fillId="0" borderId="27" xfId="36" applyNumberFormat="1" applyFont="1" applyFill="1" applyBorder="1" applyAlignment="1">
      <alignment horizontal="right"/>
    </xf>
    <xf numFmtId="43" fontId="22" fillId="0" borderId="0" xfId="36" applyFont="1"/>
    <xf numFmtId="165" fontId="22" fillId="0" borderId="0" xfId="36" applyNumberFormat="1" applyFont="1"/>
    <xf numFmtId="43" fontId="22" fillId="0" borderId="0" xfId="0" applyNumberFormat="1" applyFont="1"/>
    <xf numFmtId="3" fontId="22" fillId="0" borderId="0" xfId="0" applyNumberFormat="1" applyFont="1"/>
    <xf numFmtId="3" fontId="23" fillId="0" borderId="25" xfId="77" applyNumberFormat="1" applyFont="1" applyFill="1" applyBorder="1" applyAlignment="1">
      <alignment horizontal="right" wrapText="1"/>
    </xf>
    <xf numFmtId="4" fontId="13" fillId="0" borderId="5" xfId="30" applyNumberFormat="1" applyFont="1" applyFill="1" applyBorder="1" applyAlignment="1" applyProtection="1">
      <alignment vertical="top"/>
      <protection locked="0"/>
    </xf>
    <xf numFmtId="3" fontId="8" fillId="0" borderId="15" xfId="7" applyNumberFormat="1" applyFont="1" applyFill="1" applyBorder="1" applyAlignment="1" applyProtection="1">
      <alignment vertical="top"/>
      <protection locked="0"/>
    </xf>
    <xf numFmtId="3" fontId="7" fillId="0" borderId="12" xfId="7" applyNumberFormat="1" applyFont="1" applyFill="1" applyBorder="1" applyAlignment="1" applyProtection="1">
      <alignment vertical="top"/>
      <protection locked="0"/>
    </xf>
    <xf numFmtId="4" fontId="8" fillId="0" borderId="14" xfId="30" applyNumberFormat="1" applyFont="1" applyFill="1" applyBorder="1" applyAlignment="1" applyProtection="1">
      <alignment vertical="top"/>
      <protection locked="0"/>
    </xf>
    <xf numFmtId="3" fontId="13" fillId="0" borderId="9" xfId="30" applyNumberFormat="1" applyFont="1" applyFill="1" applyBorder="1" applyAlignment="1" applyProtection="1">
      <alignment vertical="top"/>
      <protection locked="0"/>
    </xf>
    <xf numFmtId="4" fontId="13" fillId="0" borderId="2" xfId="7" applyNumberFormat="1" applyFont="1" applyFill="1" applyBorder="1" applyAlignment="1" applyProtection="1">
      <alignment vertical="top"/>
      <protection locked="0"/>
    </xf>
    <xf numFmtId="4" fontId="13" fillId="0" borderId="4" xfId="7" applyNumberFormat="1" applyFont="1" applyFill="1" applyBorder="1" applyAlignment="1" applyProtection="1">
      <alignment vertical="top"/>
      <protection locked="0"/>
    </xf>
    <xf numFmtId="0" fontId="7" fillId="2" borderId="12" xfId="7" quotePrefix="1" applyFont="1" applyFill="1" applyBorder="1" applyAlignment="1">
      <alignment horizontal="center" vertical="center" wrapText="1"/>
    </xf>
    <xf numFmtId="3" fontId="13" fillId="0" borderId="0" xfId="93" applyNumberFormat="1" applyFont="1" applyAlignment="1">
      <alignment horizontal="right" wrapText="1"/>
    </xf>
    <xf numFmtId="3" fontId="8" fillId="0" borderId="15" xfId="30" applyNumberFormat="1" applyFont="1" applyFill="1" applyBorder="1" applyAlignment="1" applyProtection="1">
      <alignment vertical="top"/>
      <protection locked="0"/>
    </xf>
    <xf numFmtId="4" fontId="13" fillId="0" borderId="1" xfId="30" applyNumberFormat="1" applyFont="1" applyFill="1" applyBorder="1" applyAlignment="1" applyProtection="1">
      <alignment vertical="top"/>
      <protection locked="0"/>
    </xf>
    <xf numFmtId="3" fontId="13" fillId="0" borderId="12" xfId="93" applyNumberFormat="1" applyFont="1" applyBorder="1" applyAlignment="1">
      <alignment horizontal="right" wrapText="1"/>
    </xf>
    <xf numFmtId="4" fontId="8" fillId="0" borderId="2" xfId="7" applyNumberFormat="1" applyFont="1" applyFill="1" applyBorder="1" applyAlignment="1" applyProtection="1">
      <alignment vertical="top"/>
      <protection locked="0"/>
    </xf>
    <xf numFmtId="4" fontId="7" fillId="0" borderId="1" xfId="7" applyNumberFormat="1" applyFont="1" applyFill="1" applyBorder="1" applyAlignment="1" applyProtection="1">
      <alignment vertical="top"/>
      <protection locked="0"/>
    </xf>
    <xf numFmtId="0" fontId="8" fillId="3" borderId="0" xfId="8" applyFont="1" applyFill="1" applyBorder="1" applyAlignment="1" applyProtection="1">
      <alignment horizontal="left" vertical="top" indent="1"/>
      <protection locked="0"/>
    </xf>
    <xf numFmtId="3" fontId="13" fillId="0" borderId="1" xfId="30" applyNumberFormat="1" applyFont="1" applyFill="1" applyBorder="1" applyAlignment="1" applyProtection="1">
      <alignment vertical="top"/>
      <protection locked="0"/>
    </xf>
    <xf numFmtId="3" fontId="13" fillId="0" borderId="12" xfId="7" applyNumberFormat="1" applyFont="1" applyFill="1" applyBorder="1" applyAlignment="1" applyProtection="1">
      <alignment vertical="top"/>
      <protection locked="0"/>
    </xf>
    <xf numFmtId="3" fontId="7" fillId="0" borderId="12" xfId="30" applyNumberFormat="1" applyFont="1" applyFill="1" applyBorder="1" applyAlignment="1" applyProtection="1">
      <alignment vertical="top"/>
      <protection locked="0"/>
    </xf>
    <xf numFmtId="3" fontId="13" fillId="0" borderId="15" xfId="7" applyNumberFormat="1" applyFont="1" applyFill="1" applyBorder="1" applyAlignment="1" applyProtection="1">
      <alignment vertical="top"/>
      <protection locked="0"/>
    </xf>
    <xf numFmtId="4" fontId="8" fillId="0" borderId="1" xfId="7" applyNumberFormat="1" applyFont="1" applyFill="1" applyBorder="1" applyAlignment="1" applyProtection="1">
      <alignment vertical="top"/>
      <protection locked="0"/>
    </xf>
    <xf numFmtId="3" fontId="7" fillId="0" borderId="9" xfId="7" applyNumberFormat="1" applyFont="1" applyFill="1" applyBorder="1" applyAlignment="1" applyProtection="1">
      <alignment vertical="top"/>
      <protection locked="0"/>
    </xf>
    <xf numFmtId="4" fontId="7" fillId="0" borderId="2" xfId="7" applyNumberFormat="1" applyFont="1" applyFill="1" applyBorder="1" applyAlignment="1" applyProtection="1">
      <alignment vertical="top"/>
      <protection locked="0"/>
    </xf>
    <xf numFmtId="3" fontId="7" fillId="0" borderId="11" xfId="7" applyNumberFormat="1" applyFont="1" applyFill="1" applyBorder="1" applyAlignment="1" applyProtection="1">
      <alignment vertical="top"/>
      <protection locked="0"/>
    </xf>
    <xf numFmtId="3" fontId="8" fillId="0" borderId="2" xfId="7" applyNumberFormat="1" applyFont="1" applyFill="1" applyBorder="1" applyAlignment="1" applyProtection="1">
      <alignment vertical="top"/>
      <protection locked="0"/>
    </xf>
    <xf numFmtId="3" fontId="13" fillId="0" borderId="2" xfId="7" applyNumberFormat="1" applyFont="1" applyFill="1" applyBorder="1" applyAlignment="1" applyProtection="1">
      <alignment vertical="top"/>
      <protection locked="0"/>
    </xf>
    <xf numFmtId="3" fontId="8" fillId="0" borderId="1" xfId="7" applyNumberFormat="1" applyFont="1" applyFill="1" applyBorder="1" applyAlignment="1" applyProtection="1">
      <alignment vertical="top"/>
      <protection locked="0"/>
    </xf>
    <xf numFmtId="3" fontId="13" fillId="0" borderId="15" xfId="93" applyNumberFormat="1" applyFont="1" applyBorder="1" applyAlignment="1">
      <alignment horizontal="right" wrapText="1"/>
    </xf>
    <xf numFmtId="166" fontId="8" fillId="0" borderId="13" xfId="7" applyNumberFormat="1" applyFont="1" applyFill="1" applyBorder="1" applyAlignment="1" applyProtection="1">
      <alignment vertical="top"/>
      <protection locked="0"/>
    </xf>
    <xf numFmtId="3" fontId="8" fillId="0" borderId="13" xfId="7" applyNumberFormat="1" applyFont="1" applyFill="1" applyBorder="1" applyAlignment="1" applyProtection="1">
      <alignment vertical="top"/>
      <protection locked="0"/>
    </xf>
    <xf numFmtId="3" fontId="8" fillId="0" borderId="13" xfId="30" applyNumberFormat="1" applyFont="1" applyFill="1" applyBorder="1" applyAlignment="1" applyProtection="1">
      <alignment vertical="top"/>
      <protection locked="0"/>
    </xf>
    <xf numFmtId="3" fontId="8" fillId="0" borderId="7" xfId="7" applyNumberFormat="1" applyFont="1" applyFill="1" applyBorder="1" applyAlignment="1" applyProtection="1">
      <alignment vertical="top"/>
      <protection locked="0"/>
    </xf>
    <xf numFmtId="3" fontId="8" fillId="0" borderId="12" xfId="7" applyNumberFormat="1" applyFont="1" applyFill="1" applyBorder="1" applyAlignment="1" applyProtection="1">
      <alignment vertical="top"/>
      <protection locked="0"/>
    </xf>
    <xf numFmtId="3" fontId="23" fillId="0" borderId="24" xfId="36" applyNumberFormat="1" applyFont="1" applyFill="1" applyBorder="1" applyAlignment="1">
      <alignment horizontal="right" vertical="center"/>
    </xf>
    <xf numFmtId="3" fontId="23" fillId="0" borderId="25" xfId="36" applyNumberFormat="1" applyFont="1" applyFill="1" applyBorder="1" applyAlignment="1">
      <alignment horizontal="right" vertical="center"/>
    </xf>
    <xf numFmtId="3" fontId="23" fillId="0" borderId="0" xfId="107" applyNumberFormat="1" applyFont="1" applyFill="1" applyAlignment="1">
      <alignment horizontal="right" wrapText="1"/>
    </xf>
    <xf numFmtId="3" fontId="23" fillId="0" borderId="0" xfId="79" applyNumberFormat="1" applyFont="1" applyFill="1" applyAlignment="1">
      <alignment horizontal="right" wrapText="1"/>
    </xf>
    <xf numFmtId="4" fontId="23" fillId="0" borderId="0" xfId="107" applyNumberFormat="1" applyFont="1" applyFill="1" applyAlignment="1">
      <alignment horizontal="right" wrapText="1"/>
    </xf>
    <xf numFmtId="0" fontId="7" fillId="0" borderId="9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0" borderId="1" xfId="7" applyFont="1" applyFill="1" applyBorder="1" applyAlignment="1" applyProtection="1">
      <alignment horizontal="left" vertical="top" wrapText="1"/>
    </xf>
    <xf numFmtId="0" fontId="7" fillId="0" borderId="2" xfId="7" applyFont="1" applyFill="1" applyBorder="1" applyAlignment="1" applyProtection="1">
      <alignment horizontal="left" vertical="top" wrapText="1"/>
    </xf>
    <xf numFmtId="0" fontId="0" fillId="0" borderId="0" xfId="7" applyFont="1" applyFill="1" applyBorder="1" applyAlignment="1" applyProtection="1">
      <alignment horizontal="left" vertical="top" wrapText="1"/>
      <protection locked="0"/>
    </xf>
    <xf numFmtId="0" fontId="7" fillId="0" borderId="6" xfId="7" applyFont="1" applyFill="1" applyBorder="1" applyAlignment="1" applyProtection="1">
      <alignment horizontal="center" vertical="center" wrapText="1"/>
      <protection locked="0"/>
    </xf>
    <xf numFmtId="0" fontId="7" fillId="0" borderId="7" xfId="7" applyFont="1" applyFill="1" applyBorder="1" applyAlignment="1" applyProtection="1">
      <alignment horizontal="center" vertical="center" wrapText="1"/>
      <protection locked="0"/>
    </xf>
    <xf numFmtId="0" fontId="7" fillId="0" borderId="8" xfId="7" applyFont="1" applyFill="1" applyBorder="1" applyAlignment="1" applyProtection="1">
      <alignment horizontal="center" vertical="center" wrapText="1"/>
      <protection locked="0"/>
    </xf>
    <xf numFmtId="0" fontId="7" fillId="2" borderId="9" xfId="7" applyFont="1" applyFill="1" applyBorder="1" applyAlignment="1">
      <alignment horizontal="center" vertical="center"/>
    </xf>
    <xf numFmtId="0" fontId="7" fillId="2" borderId="11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7" xfId="7" applyFont="1" applyFill="1" applyBorder="1" applyAlignment="1" applyProtection="1">
      <alignment horizontal="center" vertical="center" wrapText="1"/>
      <protection locked="0"/>
    </xf>
    <xf numFmtId="0" fontId="7" fillId="2" borderId="12" xfId="7" applyFont="1" applyFill="1" applyBorder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7" fillId="2" borderId="11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20" fillId="0" borderId="6" xfId="8" applyFont="1" applyFill="1" applyBorder="1" applyAlignment="1" applyProtection="1">
      <alignment horizontal="center" vertical="center" wrapText="1"/>
      <protection locked="0"/>
    </xf>
    <xf numFmtId="0" fontId="20" fillId="0" borderId="7" xfId="8" applyFont="1" applyFill="1" applyBorder="1" applyAlignment="1" applyProtection="1">
      <alignment horizontal="center" vertical="center" wrapText="1"/>
      <protection locked="0"/>
    </xf>
    <xf numFmtId="0" fontId="20" fillId="0" borderId="8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30" xfId="0" applyFont="1" applyBorder="1" applyAlignment="1">
      <alignment horizontal="left"/>
    </xf>
    <xf numFmtId="0" fontId="21" fillId="2" borderId="22" xfId="0" applyFont="1" applyFill="1" applyBorder="1" applyAlignment="1">
      <alignment horizontal="center" wrapText="1"/>
    </xf>
    <xf numFmtId="0" fontId="0" fillId="2" borderId="29" xfId="0" applyFill="1" applyBorder="1"/>
    <xf numFmtId="0" fontId="21" fillId="2" borderId="28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3" fillId="0" borderId="16" xfId="0" applyFont="1" applyBorder="1" applyAlignment="1">
      <alignment horizontal="justify"/>
    </xf>
    <xf numFmtId="0" fontId="23" fillId="0" borderId="17" xfId="0" applyFont="1" applyBorder="1" applyAlignment="1">
      <alignment horizontal="justify"/>
    </xf>
    <xf numFmtId="0" fontId="23" fillId="0" borderId="18" xfId="0" applyFont="1" applyBorder="1" applyAlignment="1">
      <alignment horizontal="justify"/>
    </xf>
    <xf numFmtId="0" fontId="21" fillId="0" borderId="2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23" xfId="0" applyFont="1" applyBorder="1" applyAlignment="1">
      <alignment horizontal="left"/>
    </xf>
    <xf numFmtId="3" fontId="23" fillId="0" borderId="24" xfId="36" applyNumberFormat="1" applyFont="1" applyFill="1" applyBorder="1" applyAlignment="1">
      <alignment horizontal="right" vertical="center"/>
    </xf>
    <xf numFmtId="3" fontId="23" fillId="0" borderId="32" xfId="36" applyNumberFormat="1" applyFont="1" applyFill="1" applyBorder="1" applyAlignment="1">
      <alignment horizontal="right" vertical="center"/>
    </xf>
    <xf numFmtId="3" fontId="23" fillId="0" borderId="31" xfId="36" applyNumberFormat="1" applyFont="1" applyFill="1" applyBorder="1" applyAlignment="1">
      <alignment horizontal="right" vertical="center"/>
    </xf>
    <xf numFmtId="3" fontId="23" fillId="0" borderId="25" xfId="36" applyNumberFormat="1" applyFont="1" applyFill="1" applyBorder="1" applyAlignment="1">
      <alignment horizontal="right" vertical="center"/>
    </xf>
    <xf numFmtId="0" fontId="21" fillId="0" borderId="30" xfId="0" applyFont="1" applyBorder="1" applyAlignment="1">
      <alignment horizontal="left"/>
    </xf>
    <xf numFmtId="3" fontId="21" fillId="0" borderId="31" xfId="36" applyNumberFormat="1" applyFont="1" applyFill="1" applyBorder="1" applyAlignment="1">
      <alignment horizontal="right"/>
    </xf>
    <xf numFmtId="3" fontId="21" fillId="0" borderId="25" xfId="36" applyNumberFormat="1" applyFont="1" applyFill="1" applyBorder="1" applyAlignment="1">
      <alignment horizontal="right"/>
    </xf>
    <xf numFmtId="0" fontId="23" fillId="0" borderId="0" xfId="0" applyFont="1" applyAlignment="1">
      <alignment horizontal="justify"/>
    </xf>
    <xf numFmtId="0" fontId="23" fillId="0" borderId="30" xfId="0" applyFont="1" applyBorder="1" applyAlignment="1">
      <alignment horizontal="justify"/>
    </xf>
    <xf numFmtId="3" fontId="21" fillId="0" borderId="32" xfId="36" applyNumberFormat="1" applyFont="1" applyFill="1" applyBorder="1" applyAlignment="1">
      <alignment horizontal="right"/>
    </xf>
    <xf numFmtId="3" fontId="21" fillId="0" borderId="24" xfId="36" applyNumberFormat="1" applyFont="1" applyFill="1" applyBorder="1" applyAlignment="1">
      <alignment horizontal="right"/>
    </xf>
    <xf numFmtId="0" fontId="23" fillId="0" borderId="27" xfId="0" applyFont="1" applyBorder="1" applyAlignment="1">
      <alignment horizontal="justify"/>
    </xf>
    <xf numFmtId="0" fontId="23" fillId="0" borderId="33" xfId="0" applyFont="1" applyBorder="1" applyAlignment="1">
      <alignment horizontal="justify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30" xfId="0" applyFont="1" applyBorder="1" applyAlignment="1">
      <alignment horizontal="left" wrapText="1"/>
    </xf>
  </cellXfs>
  <cellStyles count="121">
    <cellStyle name="20% - Accent1" xfId="54" builtinId="30" customBuiltin="1"/>
    <cellStyle name="20% - Accent1 2" xfId="81"/>
    <cellStyle name="20% - Accent1 3" xfId="95"/>
    <cellStyle name="20% - Accent1 4" xfId="109"/>
    <cellStyle name="20% - Accent2" xfId="58" builtinId="34" customBuiltin="1"/>
    <cellStyle name="20% - Accent2 2" xfId="83"/>
    <cellStyle name="20% - Accent2 3" xfId="97"/>
    <cellStyle name="20% - Accent2 4" xfId="111"/>
    <cellStyle name="20% - Accent3" xfId="62" builtinId="38" customBuiltin="1"/>
    <cellStyle name="20% - Accent3 2" xfId="85"/>
    <cellStyle name="20% - Accent3 3" xfId="99"/>
    <cellStyle name="20% - Accent3 4" xfId="113"/>
    <cellStyle name="20% - Accent4" xfId="66" builtinId="42" customBuiltin="1"/>
    <cellStyle name="20% - Accent4 2" xfId="87"/>
    <cellStyle name="20% - Accent4 3" xfId="101"/>
    <cellStyle name="20% - Accent4 4" xfId="115"/>
    <cellStyle name="20% - Accent5" xfId="70" builtinId="46" customBuiltin="1"/>
    <cellStyle name="20% - Accent5 2" xfId="89"/>
    <cellStyle name="20% - Accent5 3" xfId="103"/>
    <cellStyle name="20% - Accent5 4" xfId="117"/>
    <cellStyle name="20% - Accent6" xfId="74" builtinId="50" customBuiltin="1"/>
    <cellStyle name="20% - Accent6 2" xfId="91"/>
    <cellStyle name="20% - Accent6 3" xfId="105"/>
    <cellStyle name="20% - Accent6 4" xfId="119"/>
    <cellStyle name="40% - Accent1" xfId="55" builtinId="31" customBuiltin="1"/>
    <cellStyle name="40% - Accent1 2" xfId="82"/>
    <cellStyle name="40% - Accent1 3" xfId="96"/>
    <cellStyle name="40% - Accent1 4" xfId="110"/>
    <cellStyle name="40% - Accent2" xfId="59" builtinId="35" customBuiltin="1"/>
    <cellStyle name="40% - Accent2 2" xfId="84"/>
    <cellStyle name="40% - Accent2 3" xfId="98"/>
    <cellStyle name="40% - Accent2 4" xfId="112"/>
    <cellStyle name="40% - Accent3" xfId="63" builtinId="39" customBuiltin="1"/>
    <cellStyle name="40% - Accent3 2" xfId="86"/>
    <cellStyle name="40% - Accent3 3" xfId="100"/>
    <cellStyle name="40% - Accent3 4" xfId="114"/>
    <cellStyle name="40% - Accent4" xfId="67" builtinId="43" customBuiltin="1"/>
    <cellStyle name="40% - Accent4 2" xfId="88"/>
    <cellStyle name="40% - Accent4 3" xfId="102"/>
    <cellStyle name="40% - Accent4 4" xfId="116"/>
    <cellStyle name="40% - Accent5" xfId="71" builtinId="47" customBuiltin="1"/>
    <cellStyle name="40% - Accent5 2" xfId="90"/>
    <cellStyle name="40% - Accent5 3" xfId="104"/>
    <cellStyle name="40% - Accent5 4" xfId="118"/>
    <cellStyle name="40% - Accent6" xfId="75" builtinId="51" customBuiltin="1"/>
    <cellStyle name="40% - Accent6 2" xfId="92"/>
    <cellStyle name="40% - Accent6 3" xfId="106"/>
    <cellStyle name="40% - Accent6 4" xfId="120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36" builtinId="3"/>
    <cellStyle name="Euro" xfId="1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5" builtinId="20" customBuiltin="1"/>
    <cellStyle name="Linked Cell" xfId="48" builtinId="24" customBuiltin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illares 4" xfId="34"/>
    <cellStyle name="Moneda 2" xfId="6"/>
    <cellStyle name="Moneda 2 2" xfId="29"/>
    <cellStyle name="Moneda 2 3" xfId="20"/>
    <cellStyle name="Neutral" xfId="44" builtinId="28" customBuiltin="1"/>
    <cellStyle name="Normal" xfId="0" builtinId="0"/>
    <cellStyle name="Normal 10" xfId="93"/>
    <cellStyle name="Normal 11" xfId="107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5"/>
    <cellStyle name="Normal 8" xfId="77"/>
    <cellStyle name="Normal 9" xfId="79"/>
    <cellStyle name="Note 2" xfId="78"/>
    <cellStyle name="Note 3" xfId="80"/>
    <cellStyle name="Note 4" xfId="94"/>
    <cellStyle name="Note 5" xfId="108"/>
    <cellStyle name="Output" xfId="46" builtinId="21" customBuiltin="1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opLeftCell="A4" workbookViewId="0">
      <selection activeCell="C14" sqref="C14"/>
    </sheetView>
  </sheetViews>
  <sheetFormatPr defaultColWidth="12" defaultRowHeight="11.25"/>
  <cols>
    <col min="1" max="2" width="1.83203125" style="1" customWidth="1"/>
    <col min="3" max="3" width="75" style="1" bestFit="1" customWidth="1"/>
    <col min="4" max="5" width="25.83203125" style="1" customWidth="1"/>
    <col min="6" max="6" width="12" style="1"/>
    <col min="7" max="7" width="12.6640625" style="1" bestFit="1" customWidth="1"/>
    <col min="8" max="16384" width="12" style="1"/>
  </cols>
  <sheetData>
    <row r="1" spans="1:5" ht="39.950000000000003" customHeight="1">
      <c r="A1" s="185" t="s">
        <v>128</v>
      </c>
      <c r="B1" s="186"/>
      <c r="C1" s="186"/>
      <c r="D1" s="186"/>
      <c r="E1" s="187"/>
    </row>
    <row r="2" spans="1:5" ht="15" customHeight="1">
      <c r="A2" s="188" t="s">
        <v>0</v>
      </c>
      <c r="B2" s="189"/>
      <c r="C2" s="189"/>
      <c r="D2" s="28">
        <v>2019</v>
      </c>
      <c r="E2" s="29">
        <v>2018</v>
      </c>
    </row>
    <row r="3" spans="1:5" ht="15" customHeight="1">
      <c r="A3" s="24"/>
      <c r="B3" s="25"/>
      <c r="C3" s="26"/>
      <c r="D3" s="26"/>
      <c r="E3" s="27"/>
    </row>
    <row r="4" spans="1:5">
      <c r="A4" s="17" t="s">
        <v>1</v>
      </c>
      <c r="C4" s="2"/>
      <c r="D4" s="7"/>
      <c r="E4" s="8"/>
    </row>
    <row r="5" spans="1:5">
      <c r="A5" s="16"/>
      <c r="B5" s="13" t="s">
        <v>2</v>
      </c>
      <c r="C5" s="3"/>
      <c r="D5" s="9">
        <f>SUM(D6:D15)</f>
        <v>0</v>
      </c>
      <c r="E5" s="10">
        <f>SUM(E6:E15)</f>
        <v>0</v>
      </c>
    </row>
    <row r="6" spans="1:5">
      <c r="A6" s="22">
        <v>4110</v>
      </c>
      <c r="C6" s="4" t="s">
        <v>3</v>
      </c>
      <c r="D6" s="11">
        <v>0</v>
      </c>
      <c r="E6" s="12">
        <v>0</v>
      </c>
    </row>
    <row r="7" spans="1:5">
      <c r="A7" s="22">
        <v>4120</v>
      </c>
      <c r="C7" s="4" t="s">
        <v>4</v>
      </c>
      <c r="D7" s="11">
        <v>0</v>
      </c>
      <c r="E7" s="12">
        <v>0</v>
      </c>
    </row>
    <row r="8" spans="1:5">
      <c r="A8" s="22">
        <v>4130</v>
      </c>
      <c r="C8" s="4" t="s">
        <v>42</v>
      </c>
      <c r="D8" s="11">
        <v>0</v>
      </c>
      <c r="E8" s="12">
        <v>0</v>
      </c>
    </row>
    <row r="9" spans="1:5">
      <c r="A9" s="22">
        <v>4140</v>
      </c>
      <c r="C9" s="4" t="s">
        <v>5</v>
      </c>
      <c r="D9" s="11">
        <v>0</v>
      </c>
      <c r="E9" s="12">
        <v>0</v>
      </c>
    </row>
    <row r="10" spans="1:5">
      <c r="A10" s="22">
        <v>4150</v>
      </c>
      <c r="C10" s="4" t="s">
        <v>43</v>
      </c>
      <c r="D10" s="11">
        <v>0</v>
      </c>
      <c r="E10" s="12">
        <v>0</v>
      </c>
    </row>
    <row r="11" spans="1:5">
      <c r="A11" s="22">
        <v>4160</v>
      </c>
      <c r="C11" s="4" t="s">
        <v>44</v>
      </c>
      <c r="D11" s="11">
        <v>0</v>
      </c>
      <c r="E11" s="12">
        <v>0</v>
      </c>
    </row>
    <row r="12" spans="1:5">
      <c r="A12" s="22">
        <v>4170</v>
      </c>
      <c r="C12" s="4" t="s">
        <v>45</v>
      </c>
      <c r="D12" s="11">
        <v>0</v>
      </c>
      <c r="E12" s="12">
        <v>0</v>
      </c>
    </row>
    <row r="13" spans="1:5" ht="22.5">
      <c r="A13" s="22">
        <v>4210</v>
      </c>
      <c r="C13" s="104" t="s">
        <v>46</v>
      </c>
      <c r="D13" s="11">
        <v>0</v>
      </c>
      <c r="E13" s="12">
        <v>0</v>
      </c>
    </row>
    <row r="14" spans="1:5">
      <c r="A14" s="22">
        <v>4220</v>
      </c>
      <c r="C14" s="104" t="s">
        <v>47</v>
      </c>
      <c r="D14" s="11">
        <v>0</v>
      </c>
      <c r="E14" s="12">
        <v>0</v>
      </c>
    </row>
    <row r="15" spans="1:5">
      <c r="A15" s="22" t="s">
        <v>48</v>
      </c>
      <c r="C15" s="4" t="s">
        <v>6</v>
      </c>
      <c r="D15" s="11">
        <v>0</v>
      </c>
      <c r="E15" s="12">
        <v>0</v>
      </c>
    </row>
    <row r="16" spans="1:5">
      <c r="A16" s="22" t="s">
        <v>49</v>
      </c>
      <c r="B16" s="13" t="s">
        <v>7</v>
      </c>
      <c r="C16" s="3"/>
      <c r="D16" s="9">
        <f>SUM(D17:D32)</f>
        <v>0</v>
      </c>
      <c r="E16" s="10">
        <f>SUM(E17:E32)</f>
        <v>0</v>
      </c>
    </row>
    <row r="17" spans="1:7">
      <c r="A17" s="22">
        <v>5110</v>
      </c>
      <c r="C17" s="4" t="s">
        <v>8</v>
      </c>
      <c r="D17" s="11">
        <v>0</v>
      </c>
      <c r="E17" s="12">
        <v>0</v>
      </c>
      <c r="G17" s="23"/>
    </row>
    <row r="18" spans="1:7">
      <c r="A18" s="22">
        <v>5120</v>
      </c>
      <c r="C18" s="4" t="s">
        <v>9</v>
      </c>
      <c r="D18" s="11">
        <v>0</v>
      </c>
      <c r="E18" s="12">
        <v>0</v>
      </c>
    </row>
    <row r="19" spans="1:7">
      <c r="A19" s="22">
        <v>5130</v>
      </c>
      <c r="C19" s="4" t="s">
        <v>10</v>
      </c>
      <c r="D19" s="11">
        <v>0</v>
      </c>
      <c r="E19" s="12">
        <v>0</v>
      </c>
    </row>
    <row r="20" spans="1:7">
      <c r="A20" s="22">
        <v>5210</v>
      </c>
      <c r="C20" s="4" t="s">
        <v>11</v>
      </c>
      <c r="D20" s="11">
        <v>0</v>
      </c>
      <c r="E20" s="12">
        <v>0</v>
      </c>
    </row>
    <row r="21" spans="1:7">
      <c r="A21" s="22">
        <v>5220</v>
      </c>
      <c r="C21" s="4" t="s">
        <v>12</v>
      </c>
      <c r="D21" s="11">
        <v>0</v>
      </c>
      <c r="E21" s="12">
        <v>0</v>
      </c>
    </row>
    <row r="22" spans="1:7">
      <c r="A22" s="22">
        <v>5230</v>
      </c>
      <c r="C22" s="4" t="s">
        <v>13</v>
      </c>
      <c r="D22" s="11">
        <v>0</v>
      </c>
      <c r="E22" s="12">
        <v>0</v>
      </c>
    </row>
    <row r="23" spans="1:7">
      <c r="A23" s="22">
        <v>5240</v>
      </c>
      <c r="C23" s="4" t="s">
        <v>14</v>
      </c>
      <c r="D23" s="11">
        <v>0</v>
      </c>
      <c r="E23" s="12">
        <v>0</v>
      </c>
    </row>
    <row r="24" spans="1:7">
      <c r="A24" s="22">
        <v>5250</v>
      </c>
      <c r="C24" s="4" t="s">
        <v>15</v>
      </c>
      <c r="D24" s="11">
        <v>0</v>
      </c>
      <c r="E24" s="12">
        <v>0</v>
      </c>
    </row>
    <row r="25" spans="1:7">
      <c r="A25" s="22">
        <v>5260</v>
      </c>
      <c r="C25" s="4" t="s">
        <v>16</v>
      </c>
      <c r="D25" s="11">
        <v>0</v>
      </c>
      <c r="E25" s="12">
        <v>0</v>
      </c>
    </row>
    <row r="26" spans="1:7">
      <c r="A26" s="22">
        <v>5270</v>
      </c>
      <c r="C26" s="4" t="s">
        <v>17</v>
      </c>
      <c r="D26" s="11">
        <v>0</v>
      </c>
      <c r="E26" s="12">
        <v>0</v>
      </c>
    </row>
    <row r="27" spans="1:7">
      <c r="A27" s="22">
        <v>5280</v>
      </c>
      <c r="C27" s="4" t="s">
        <v>18</v>
      </c>
      <c r="D27" s="11">
        <v>0</v>
      </c>
      <c r="E27" s="12">
        <v>0</v>
      </c>
    </row>
    <row r="28" spans="1:7">
      <c r="A28" s="22">
        <v>5290</v>
      </c>
      <c r="C28" s="4" t="s">
        <v>19</v>
      </c>
      <c r="D28" s="11">
        <v>0</v>
      </c>
      <c r="E28" s="12">
        <v>0</v>
      </c>
    </row>
    <row r="29" spans="1:7">
      <c r="A29" s="22">
        <v>5310</v>
      </c>
      <c r="C29" s="4" t="s">
        <v>20</v>
      </c>
      <c r="D29" s="11">
        <v>0</v>
      </c>
      <c r="E29" s="12">
        <v>0</v>
      </c>
    </row>
    <row r="30" spans="1:7">
      <c r="A30" s="22">
        <v>5320</v>
      </c>
      <c r="C30" s="4" t="s">
        <v>21</v>
      </c>
      <c r="D30" s="11">
        <v>0</v>
      </c>
      <c r="E30" s="12">
        <v>0</v>
      </c>
    </row>
    <row r="31" spans="1:7">
      <c r="A31" s="22">
        <v>5330</v>
      </c>
      <c r="C31" s="4" t="s">
        <v>22</v>
      </c>
      <c r="D31" s="11">
        <v>0</v>
      </c>
      <c r="E31" s="12">
        <v>0</v>
      </c>
    </row>
    <row r="32" spans="1:7">
      <c r="A32" s="22" t="s">
        <v>48</v>
      </c>
      <c r="C32" s="4" t="s">
        <v>23</v>
      </c>
      <c r="D32" s="11">
        <v>0</v>
      </c>
      <c r="E32" s="12">
        <v>0</v>
      </c>
    </row>
    <row r="33" spans="1:5">
      <c r="A33" s="21" t="s">
        <v>24</v>
      </c>
      <c r="C33" s="5"/>
      <c r="D33" s="9">
        <f>D5-D16</f>
        <v>0</v>
      </c>
      <c r="E33" s="10">
        <f>E5-E16</f>
        <v>0</v>
      </c>
    </row>
    <row r="34" spans="1:5">
      <c r="A34" s="18"/>
      <c r="C34" s="5"/>
      <c r="D34" s="9"/>
      <c r="E34" s="10"/>
    </row>
    <row r="35" spans="1:5">
      <c r="A35" s="17" t="s">
        <v>25</v>
      </c>
      <c r="C35" s="2"/>
      <c r="D35" s="11"/>
      <c r="E35" s="12"/>
    </row>
    <row r="36" spans="1:5">
      <c r="A36" s="16"/>
      <c r="B36" s="13" t="s">
        <v>2</v>
      </c>
      <c r="C36" s="3"/>
      <c r="D36" s="9">
        <f>SUM(D37:D39)</f>
        <v>0</v>
      </c>
      <c r="E36" s="10">
        <f>SUM(E37:E39)</f>
        <v>0</v>
      </c>
    </row>
    <row r="37" spans="1:5">
      <c r="A37" s="16"/>
      <c r="C37" s="4" t="s">
        <v>26</v>
      </c>
      <c r="D37" s="11">
        <v>0</v>
      </c>
      <c r="E37" s="12">
        <v>0</v>
      </c>
    </row>
    <row r="38" spans="1:5">
      <c r="A38" s="16"/>
      <c r="C38" s="4" t="s">
        <v>27</v>
      </c>
      <c r="D38" s="11">
        <v>0</v>
      </c>
      <c r="E38" s="12">
        <v>0</v>
      </c>
    </row>
    <row r="39" spans="1:5">
      <c r="A39" s="16"/>
      <c r="C39" s="4" t="s">
        <v>28</v>
      </c>
      <c r="D39" s="11">
        <v>0</v>
      </c>
      <c r="E39" s="12">
        <v>0</v>
      </c>
    </row>
    <row r="40" spans="1:5">
      <c r="A40" s="16"/>
      <c r="B40" s="13" t="s">
        <v>7</v>
      </c>
      <c r="C40" s="3"/>
      <c r="D40" s="9">
        <f>SUM(D41:D43)</f>
        <v>0</v>
      </c>
      <c r="E40" s="10">
        <f>SUM(E41:E43)</f>
        <v>0</v>
      </c>
    </row>
    <row r="41" spans="1:5">
      <c r="A41" s="22">
        <v>1230</v>
      </c>
      <c r="C41" s="4" t="s">
        <v>26</v>
      </c>
      <c r="D41" s="11">
        <v>0</v>
      </c>
      <c r="E41" s="12">
        <v>0</v>
      </c>
    </row>
    <row r="42" spans="1:5">
      <c r="A42" s="22" t="s">
        <v>50</v>
      </c>
      <c r="C42" s="4" t="s">
        <v>27</v>
      </c>
      <c r="D42" s="11">
        <v>0</v>
      </c>
      <c r="E42" s="12">
        <v>0</v>
      </c>
    </row>
    <row r="43" spans="1:5">
      <c r="A43" s="16"/>
      <c r="C43" s="4" t="s">
        <v>29</v>
      </c>
      <c r="D43" s="11">
        <v>0</v>
      </c>
      <c r="E43" s="12">
        <v>0</v>
      </c>
    </row>
    <row r="44" spans="1:5">
      <c r="A44" s="21" t="s">
        <v>30</v>
      </c>
      <c r="C44" s="5"/>
      <c r="D44" s="9">
        <f>D36-D40</f>
        <v>0</v>
      </c>
      <c r="E44" s="10">
        <f>E36-E40</f>
        <v>0</v>
      </c>
    </row>
    <row r="45" spans="1:5">
      <c r="A45" s="18"/>
      <c r="C45" s="5"/>
      <c r="D45" s="9"/>
      <c r="E45" s="10"/>
    </row>
    <row r="46" spans="1:5">
      <c r="A46" s="17" t="s">
        <v>31</v>
      </c>
      <c r="C46" s="2"/>
      <c r="D46" s="11"/>
      <c r="E46" s="12"/>
    </row>
    <row r="47" spans="1:5">
      <c r="A47" s="16"/>
      <c r="B47" s="13" t="s">
        <v>2</v>
      </c>
      <c r="C47" s="3"/>
      <c r="D47" s="9">
        <f>SUM(D48+D51)</f>
        <v>0</v>
      </c>
      <c r="E47" s="10">
        <f>E49</f>
        <v>0</v>
      </c>
    </row>
    <row r="48" spans="1:5">
      <c r="A48" s="16"/>
      <c r="C48" s="4" t="s">
        <v>32</v>
      </c>
      <c r="D48" s="11">
        <v>0</v>
      </c>
      <c r="E48" s="12">
        <v>0</v>
      </c>
    </row>
    <row r="49" spans="1:5">
      <c r="A49" s="22">
        <v>2233</v>
      </c>
      <c r="C49" s="6" t="s">
        <v>33</v>
      </c>
      <c r="D49" s="11">
        <v>0</v>
      </c>
      <c r="E49" s="12">
        <v>0</v>
      </c>
    </row>
    <row r="50" spans="1:5">
      <c r="A50" s="22">
        <v>2234</v>
      </c>
      <c r="C50" s="6" t="s">
        <v>34</v>
      </c>
      <c r="D50" s="11">
        <v>0</v>
      </c>
      <c r="E50" s="12">
        <v>0</v>
      </c>
    </row>
    <row r="51" spans="1:5">
      <c r="A51" s="16"/>
      <c r="C51" s="4" t="s">
        <v>35</v>
      </c>
      <c r="D51" s="11">
        <v>0</v>
      </c>
      <c r="E51" s="12">
        <v>0</v>
      </c>
    </row>
    <row r="52" spans="1:5">
      <c r="A52" s="16"/>
      <c r="B52" s="13" t="s">
        <v>7</v>
      </c>
      <c r="C52" s="3"/>
      <c r="D52" s="9">
        <f>SUM(D53+D56)</f>
        <v>0</v>
      </c>
      <c r="E52" s="10">
        <f>SUM(E53+E56)</f>
        <v>0</v>
      </c>
    </row>
    <row r="53" spans="1:5">
      <c r="A53" s="16"/>
      <c r="C53" s="4" t="s">
        <v>36</v>
      </c>
      <c r="D53" s="11">
        <v>0</v>
      </c>
      <c r="E53" s="12">
        <v>0</v>
      </c>
    </row>
    <row r="54" spans="1:5">
      <c r="A54" s="16"/>
      <c r="C54" s="6" t="s">
        <v>33</v>
      </c>
      <c r="D54" s="11">
        <v>0</v>
      </c>
      <c r="E54" s="12">
        <v>0</v>
      </c>
    </row>
    <row r="55" spans="1:5">
      <c r="A55" s="16"/>
      <c r="C55" s="6" t="s">
        <v>34</v>
      </c>
      <c r="D55" s="11">
        <v>0</v>
      </c>
      <c r="E55" s="12">
        <v>0</v>
      </c>
    </row>
    <row r="56" spans="1:5">
      <c r="A56" s="16"/>
      <c r="C56" s="4" t="s">
        <v>37</v>
      </c>
      <c r="D56" s="11">
        <v>0</v>
      </c>
      <c r="E56" s="12">
        <v>0</v>
      </c>
    </row>
    <row r="57" spans="1:5">
      <c r="A57" s="21" t="s">
        <v>38</v>
      </c>
      <c r="C57" s="5"/>
      <c r="D57" s="9">
        <f>D47-D52</f>
        <v>0</v>
      </c>
      <c r="E57" s="10">
        <v>3562823.3499999996</v>
      </c>
    </row>
    <row r="58" spans="1:5">
      <c r="A58" s="18"/>
      <c r="C58" s="5"/>
      <c r="D58" s="9"/>
      <c r="E58" s="10"/>
    </row>
    <row r="59" spans="1:5">
      <c r="A59" s="21" t="s">
        <v>39</v>
      </c>
      <c r="C59" s="5"/>
      <c r="D59" s="9">
        <v>0</v>
      </c>
      <c r="E59" s="10">
        <v>0</v>
      </c>
    </row>
    <row r="60" spans="1:5">
      <c r="A60" s="18"/>
      <c r="C60" s="5"/>
      <c r="D60" s="9"/>
      <c r="E60" s="10"/>
    </row>
    <row r="61" spans="1:5">
      <c r="A61" s="21" t="s">
        <v>40</v>
      </c>
      <c r="C61" s="5"/>
      <c r="D61" s="9">
        <v>0</v>
      </c>
      <c r="E61" s="10">
        <v>0</v>
      </c>
    </row>
    <row r="62" spans="1:5">
      <c r="A62" s="21" t="s">
        <v>41</v>
      </c>
      <c r="C62" s="5"/>
      <c r="D62" s="9">
        <v>0</v>
      </c>
      <c r="E62" s="10">
        <v>0</v>
      </c>
    </row>
    <row r="63" spans="1:5">
      <c r="A63" s="19"/>
      <c r="B63" s="14"/>
      <c r="C63" s="15"/>
      <c r="D63" s="15"/>
      <c r="E63" s="20"/>
    </row>
    <row r="64" spans="1:5">
      <c r="D64" s="23"/>
    </row>
    <row r="65" spans="1:4">
      <c r="A65" s="1" t="s">
        <v>51</v>
      </c>
      <c r="D65" s="11"/>
    </row>
    <row r="66" spans="1:4">
      <c r="D66" s="11"/>
    </row>
    <row r="69" spans="1:4">
      <c r="D69" s="23"/>
    </row>
    <row r="70" spans="1:4">
      <c r="D70" s="23"/>
    </row>
    <row r="71" spans="1:4">
      <c r="D71" s="2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D7" sqref="D7"/>
    </sheetView>
  </sheetViews>
  <sheetFormatPr defaultRowHeight="11.25"/>
  <cols>
    <col min="1" max="1" width="1.83203125" style="40" customWidth="1"/>
    <col min="2" max="2" width="62.5" style="40" customWidth="1"/>
    <col min="3" max="3" width="17.83203125" style="40" customWidth="1"/>
    <col min="4" max="4" width="19.83203125" style="40" customWidth="1"/>
    <col min="5" max="6" width="17.83203125" style="40" customWidth="1"/>
    <col min="7" max="7" width="18.83203125" style="40" customWidth="1"/>
    <col min="8" max="8" width="17.83203125" style="40" customWidth="1"/>
    <col min="9" max="9" width="9.33203125" style="40"/>
  </cols>
  <sheetData>
    <row r="1" spans="1:9" ht="47.25" customHeight="1">
      <c r="A1" s="193" t="s">
        <v>199</v>
      </c>
      <c r="B1" s="194"/>
      <c r="C1" s="194"/>
      <c r="D1" s="194"/>
      <c r="E1" s="194"/>
      <c r="F1" s="194"/>
      <c r="G1" s="194"/>
      <c r="H1" s="195"/>
      <c r="I1" s="30"/>
    </row>
    <row r="2" spans="1:9">
      <c r="A2" s="196" t="s">
        <v>52</v>
      </c>
      <c r="B2" s="197"/>
      <c r="C2" s="202" t="s">
        <v>53</v>
      </c>
      <c r="D2" s="202"/>
      <c r="E2" s="202"/>
      <c r="F2" s="202"/>
      <c r="G2" s="202"/>
      <c r="H2" s="203" t="s">
        <v>54</v>
      </c>
      <c r="I2" s="30"/>
    </row>
    <row r="3" spans="1:9" ht="22.5">
      <c r="A3" s="198"/>
      <c r="B3" s="199"/>
      <c r="C3" s="95" t="s">
        <v>55</v>
      </c>
      <c r="D3" s="96" t="s">
        <v>56</v>
      </c>
      <c r="E3" s="96" t="s">
        <v>57</v>
      </c>
      <c r="F3" s="96" t="s">
        <v>58</v>
      </c>
      <c r="G3" s="97" t="s">
        <v>59</v>
      </c>
      <c r="H3" s="204"/>
      <c r="I3" s="31"/>
    </row>
    <row r="4" spans="1:9">
      <c r="A4" s="200"/>
      <c r="B4" s="201"/>
      <c r="C4" s="98" t="s">
        <v>60</v>
      </c>
      <c r="D4" s="99" t="s">
        <v>61</v>
      </c>
      <c r="E4" s="99" t="s">
        <v>62</v>
      </c>
      <c r="F4" s="155" t="s">
        <v>63</v>
      </c>
      <c r="G4" s="99" t="s">
        <v>64</v>
      </c>
      <c r="H4" s="99" t="s">
        <v>65</v>
      </c>
      <c r="I4" s="31"/>
    </row>
    <row r="5" spans="1:9">
      <c r="A5" s="32"/>
      <c r="B5" s="33" t="s">
        <v>3</v>
      </c>
      <c r="C5" s="159">
        <v>892946061.5</v>
      </c>
      <c r="D5" s="34">
        <v>0</v>
      </c>
      <c r="E5" s="152">
        <f>SUM(C5+D5)</f>
        <v>892946061.5</v>
      </c>
      <c r="F5" s="164">
        <f>E5</f>
        <v>892946061.5</v>
      </c>
      <c r="G5" s="156">
        <v>896301123.97000003</v>
      </c>
      <c r="H5" s="164">
        <f>G5-C5</f>
        <v>3355062.4700000286</v>
      </c>
      <c r="I5" s="35" t="s">
        <v>66</v>
      </c>
    </row>
    <row r="6" spans="1:9">
      <c r="A6" s="36"/>
      <c r="B6" s="37" t="s">
        <v>4</v>
      </c>
      <c r="C6" s="38">
        <v>0</v>
      </c>
      <c r="D6" s="38">
        <v>0</v>
      </c>
      <c r="E6" s="158">
        <f>SUM(C6+D6)</f>
        <v>0</v>
      </c>
      <c r="F6" s="38">
        <f t="shared" ref="F6:F14" si="0">E6</f>
        <v>0</v>
      </c>
      <c r="G6" s="153">
        <v>0</v>
      </c>
      <c r="H6" s="38">
        <f t="shared" ref="H6:H14" si="1">G6-C6</f>
        <v>0</v>
      </c>
      <c r="I6" s="35" t="s">
        <v>67</v>
      </c>
    </row>
    <row r="7" spans="1:9">
      <c r="A7" s="32"/>
      <c r="B7" s="33" t="s">
        <v>42</v>
      </c>
      <c r="C7" s="38">
        <v>0</v>
      </c>
      <c r="D7" s="38">
        <v>0</v>
      </c>
      <c r="E7" s="158">
        <f t="shared" ref="E7:E14" si="2">SUM(C7+D7)</f>
        <v>0</v>
      </c>
      <c r="F7" s="38">
        <f t="shared" si="0"/>
        <v>0</v>
      </c>
      <c r="G7" s="153">
        <v>0</v>
      </c>
      <c r="H7" s="38">
        <f t="shared" si="1"/>
        <v>0</v>
      </c>
      <c r="I7" s="35" t="s">
        <v>68</v>
      </c>
    </row>
    <row r="8" spans="1:9">
      <c r="A8" s="32"/>
      <c r="B8" s="33" t="s">
        <v>5</v>
      </c>
      <c r="C8" s="174">
        <v>261746768.28</v>
      </c>
      <c r="D8" s="38">
        <v>0</v>
      </c>
      <c r="E8" s="163">
        <f t="shared" si="2"/>
        <v>261746768.28</v>
      </c>
      <c r="F8" s="166">
        <f t="shared" si="0"/>
        <v>261746768.28</v>
      </c>
      <c r="G8" s="156">
        <v>272131824.47000003</v>
      </c>
      <c r="H8" s="166">
        <f t="shared" si="1"/>
        <v>10385056.190000027</v>
      </c>
      <c r="I8" s="35" t="s">
        <v>69</v>
      </c>
    </row>
    <row r="9" spans="1:9">
      <c r="A9" s="32"/>
      <c r="B9" s="33" t="s">
        <v>43</v>
      </c>
      <c r="C9" s="174">
        <v>19696647.260000002</v>
      </c>
      <c r="D9" s="38">
        <v>0</v>
      </c>
      <c r="E9" s="163">
        <f t="shared" si="2"/>
        <v>19696647.260000002</v>
      </c>
      <c r="F9" s="166">
        <f t="shared" si="0"/>
        <v>19696647.260000002</v>
      </c>
      <c r="G9" s="156">
        <v>48811150.140000001</v>
      </c>
      <c r="H9" s="166">
        <f t="shared" si="1"/>
        <v>29114502.879999999</v>
      </c>
      <c r="I9" s="35" t="s">
        <v>70</v>
      </c>
    </row>
    <row r="10" spans="1:9">
      <c r="A10" s="36"/>
      <c r="B10" s="37" t="s">
        <v>44</v>
      </c>
      <c r="C10" s="174">
        <v>77980715.930000007</v>
      </c>
      <c r="D10" s="38">
        <v>0</v>
      </c>
      <c r="E10" s="163">
        <f t="shared" si="2"/>
        <v>77980715.930000007</v>
      </c>
      <c r="F10" s="166">
        <f t="shared" si="0"/>
        <v>77980715.930000007</v>
      </c>
      <c r="G10" s="156">
        <v>78795895.920000002</v>
      </c>
      <c r="H10" s="38">
        <f t="shared" si="1"/>
        <v>815179.98999999464</v>
      </c>
      <c r="I10" s="35" t="s">
        <v>71</v>
      </c>
    </row>
    <row r="11" spans="1:9">
      <c r="A11" s="39"/>
      <c r="B11" s="33" t="s">
        <v>72</v>
      </c>
      <c r="C11" s="38">
        <v>0</v>
      </c>
      <c r="D11" s="38">
        <v>0</v>
      </c>
      <c r="E11" s="158">
        <f t="shared" si="2"/>
        <v>0</v>
      </c>
      <c r="F11" s="38">
        <f t="shared" si="0"/>
        <v>0</v>
      </c>
      <c r="G11" s="153">
        <v>0</v>
      </c>
      <c r="H11" s="38">
        <f t="shared" si="1"/>
        <v>0</v>
      </c>
      <c r="I11" s="35" t="s">
        <v>73</v>
      </c>
    </row>
    <row r="12" spans="1:9" ht="22.5">
      <c r="A12" s="39"/>
      <c r="B12" s="33" t="s">
        <v>74</v>
      </c>
      <c r="C12" s="166">
        <v>1509675951.9000001</v>
      </c>
      <c r="D12" s="38">
        <v>0</v>
      </c>
      <c r="E12" s="163">
        <f t="shared" si="2"/>
        <v>1509675951.9000001</v>
      </c>
      <c r="F12" s="166">
        <f t="shared" si="0"/>
        <v>1509675951.9000001</v>
      </c>
      <c r="G12" s="172">
        <v>1542404047.02</v>
      </c>
      <c r="H12" s="166">
        <f t="shared" si="1"/>
        <v>32728095.119999886</v>
      </c>
      <c r="I12" s="35" t="s">
        <v>75</v>
      </c>
    </row>
    <row r="13" spans="1:9" ht="22.5">
      <c r="A13" s="39"/>
      <c r="B13" s="33" t="s">
        <v>76</v>
      </c>
      <c r="C13" s="38">
        <v>0</v>
      </c>
      <c r="D13" s="166">
        <v>39131508.450000003</v>
      </c>
      <c r="E13" s="163">
        <f t="shared" si="2"/>
        <v>39131508.450000003</v>
      </c>
      <c r="F13" s="166">
        <f t="shared" si="0"/>
        <v>39131508.450000003</v>
      </c>
      <c r="G13" s="172">
        <v>39131508.450000003</v>
      </c>
      <c r="H13" s="166">
        <f t="shared" si="1"/>
        <v>39131508.450000003</v>
      </c>
      <c r="I13" s="35" t="s">
        <v>77</v>
      </c>
    </row>
    <row r="14" spans="1:9">
      <c r="A14" s="32"/>
      <c r="B14" s="33" t="s">
        <v>78</v>
      </c>
      <c r="C14" s="38">
        <v>0</v>
      </c>
      <c r="D14" s="38">
        <v>0</v>
      </c>
      <c r="E14" s="158">
        <f t="shared" si="2"/>
        <v>0</v>
      </c>
      <c r="F14" s="38">
        <f t="shared" si="0"/>
        <v>0</v>
      </c>
      <c r="G14" s="153">
        <v>0</v>
      </c>
      <c r="H14" s="38">
        <f t="shared" si="1"/>
        <v>0</v>
      </c>
      <c r="I14" s="35" t="s">
        <v>79</v>
      </c>
    </row>
    <row r="15" spans="1:9">
      <c r="A15" s="32"/>
      <c r="C15" s="41"/>
      <c r="D15" s="41"/>
      <c r="E15" s="148"/>
      <c r="F15" s="41"/>
      <c r="G15" s="154"/>
      <c r="H15" s="41"/>
      <c r="I15" s="35" t="s">
        <v>49</v>
      </c>
    </row>
    <row r="16" spans="1:9">
      <c r="A16" s="42"/>
      <c r="B16" s="43" t="s">
        <v>80</v>
      </c>
      <c r="C16" s="176">
        <f>SUM(C5:C14)</f>
        <v>2762046144.8699999</v>
      </c>
      <c r="D16" s="175">
        <f>SUM(D5:D14)</f>
        <v>39131508.450000003</v>
      </c>
      <c r="E16" s="177">
        <f>SUM(E5+E6+E7+E8+E9+E10+E11+E12+E13+E14)</f>
        <v>2801177653.3199997</v>
      </c>
      <c r="F16" s="176">
        <f t="shared" ref="F16:G16" si="3">SUM(F5:F14)</f>
        <v>2801177653.3199997</v>
      </c>
      <c r="G16" s="178">
        <f t="shared" si="3"/>
        <v>2877575549.9700003</v>
      </c>
      <c r="H16" s="179">
        <f>SUM(H5:H14)</f>
        <v>115529405.09999993</v>
      </c>
      <c r="I16" s="35" t="s">
        <v>49</v>
      </c>
    </row>
    <row r="17" spans="1:9">
      <c r="A17" s="44"/>
      <c r="B17" s="45"/>
      <c r="C17" s="46"/>
      <c r="D17" s="46"/>
      <c r="E17" s="47"/>
      <c r="F17" s="48" t="s">
        <v>81</v>
      </c>
      <c r="G17" s="49"/>
      <c r="H17" s="50"/>
      <c r="I17" s="35" t="s">
        <v>49</v>
      </c>
    </row>
    <row r="18" spans="1:9">
      <c r="A18" s="205" t="s">
        <v>82</v>
      </c>
      <c r="B18" s="206"/>
      <c r="C18" s="202" t="s">
        <v>53</v>
      </c>
      <c r="D18" s="202"/>
      <c r="E18" s="202"/>
      <c r="F18" s="202"/>
      <c r="G18" s="202"/>
      <c r="H18" s="203" t="s">
        <v>54</v>
      </c>
      <c r="I18" s="35" t="s">
        <v>49</v>
      </c>
    </row>
    <row r="19" spans="1:9" ht="22.5">
      <c r="A19" s="207"/>
      <c r="B19" s="208"/>
      <c r="C19" s="95" t="s">
        <v>55</v>
      </c>
      <c r="D19" s="96" t="s">
        <v>56</v>
      </c>
      <c r="E19" s="96" t="s">
        <v>57</v>
      </c>
      <c r="F19" s="96" t="s">
        <v>58</v>
      </c>
      <c r="G19" s="97" t="s">
        <v>59</v>
      </c>
      <c r="H19" s="204"/>
      <c r="I19" s="35" t="s">
        <v>49</v>
      </c>
    </row>
    <row r="20" spans="1:9">
      <c r="A20" s="209"/>
      <c r="B20" s="210"/>
      <c r="C20" s="98" t="s">
        <v>60</v>
      </c>
      <c r="D20" s="99" t="s">
        <v>61</v>
      </c>
      <c r="E20" s="155" t="s">
        <v>62</v>
      </c>
      <c r="F20" s="99" t="s">
        <v>63</v>
      </c>
      <c r="G20" s="99" t="s">
        <v>64</v>
      </c>
      <c r="H20" s="99" t="s">
        <v>65</v>
      </c>
      <c r="I20" s="35" t="s">
        <v>49</v>
      </c>
    </row>
    <row r="21" spans="1:9">
      <c r="A21" s="51" t="s">
        <v>83</v>
      </c>
      <c r="B21" s="52"/>
      <c r="C21" s="150">
        <f t="shared" ref="C21:H21" si="4">SUM(C22+C23+C24+C25+C26+C27+C28+C29)</f>
        <v>2762046144.8699999</v>
      </c>
      <c r="D21" s="168">
        <f t="shared" si="4"/>
        <v>39131508.450000003</v>
      </c>
      <c r="E21" s="165">
        <f>SUM(C21+D21)</f>
        <v>2801177653.3199997</v>
      </c>
      <c r="F21" s="170">
        <f t="shared" si="4"/>
        <v>2801177653.3199997</v>
      </c>
      <c r="G21" s="150">
        <f t="shared" si="4"/>
        <v>2877575549.9700003</v>
      </c>
      <c r="H21" s="150">
        <f t="shared" si="4"/>
        <v>115529405.09999993</v>
      </c>
      <c r="I21" s="35" t="s">
        <v>49</v>
      </c>
    </row>
    <row r="22" spans="1:9">
      <c r="A22" s="53"/>
      <c r="B22" s="54" t="s">
        <v>3</v>
      </c>
      <c r="C22" s="149">
        <f t="shared" ref="C22:C27" si="5">C5</f>
        <v>892946061.5</v>
      </c>
      <c r="D22" s="167">
        <v>0</v>
      </c>
      <c r="E22" s="157">
        <f t="shared" ref="E22:E29" si="6">SUM(C22+D22)</f>
        <v>892946061.5</v>
      </c>
      <c r="F22" s="171">
        <f>E22</f>
        <v>892946061.5</v>
      </c>
      <c r="G22" s="149">
        <f t="shared" ref="G22:G27" si="7">G5</f>
        <v>896301123.97000003</v>
      </c>
      <c r="H22" s="149">
        <f t="shared" ref="H22:H29" si="8">G22-C22</f>
        <v>3355062.4700000286</v>
      </c>
      <c r="I22" s="35" t="s">
        <v>66</v>
      </c>
    </row>
    <row r="23" spans="1:9">
      <c r="A23" s="53"/>
      <c r="B23" s="54" t="s">
        <v>4</v>
      </c>
      <c r="C23" s="55">
        <f t="shared" si="5"/>
        <v>0</v>
      </c>
      <c r="D23" s="167">
        <v>0</v>
      </c>
      <c r="E23" s="56">
        <f t="shared" si="6"/>
        <v>0</v>
      </c>
      <c r="F23" s="160">
        <f t="shared" ref="F23:F29" si="9">E23</f>
        <v>0</v>
      </c>
      <c r="G23" s="55">
        <f t="shared" si="7"/>
        <v>0</v>
      </c>
      <c r="H23" s="55">
        <f t="shared" si="8"/>
        <v>0</v>
      </c>
      <c r="I23" s="35" t="s">
        <v>67</v>
      </c>
    </row>
    <row r="24" spans="1:9">
      <c r="A24" s="53"/>
      <c r="B24" s="54" t="s">
        <v>42</v>
      </c>
      <c r="C24" s="55">
        <f t="shared" si="5"/>
        <v>0</v>
      </c>
      <c r="D24" s="167">
        <v>0</v>
      </c>
      <c r="E24" s="56">
        <f t="shared" si="6"/>
        <v>0</v>
      </c>
      <c r="F24" s="160">
        <f t="shared" si="9"/>
        <v>0</v>
      </c>
      <c r="G24" s="55">
        <f t="shared" si="7"/>
        <v>0</v>
      </c>
      <c r="H24" s="55">
        <f t="shared" si="8"/>
        <v>0</v>
      </c>
      <c r="I24" s="35" t="s">
        <v>68</v>
      </c>
    </row>
    <row r="25" spans="1:9">
      <c r="A25" s="53"/>
      <c r="B25" s="54" t="s">
        <v>5</v>
      </c>
      <c r="C25" s="149">
        <f t="shared" si="5"/>
        <v>261746768.28</v>
      </c>
      <c r="D25" s="167">
        <v>0</v>
      </c>
      <c r="E25" s="157">
        <f t="shared" si="6"/>
        <v>261746768.28</v>
      </c>
      <c r="F25" s="171">
        <f t="shared" si="9"/>
        <v>261746768.28</v>
      </c>
      <c r="G25" s="149">
        <f t="shared" si="7"/>
        <v>272131824.47000003</v>
      </c>
      <c r="H25" s="149">
        <f t="shared" si="8"/>
        <v>10385056.190000027</v>
      </c>
      <c r="I25" s="35" t="s">
        <v>69</v>
      </c>
    </row>
    <row r="26" spans="1:9">
      <c r="A26" s="53"/>
      <c r="B26" s="54" t="s">
        <v>84</v>
      </c>
      <c r="C26" s="149">
        <f t="shared" si="5"/>
        <v>19696647.260000002</v>
      </c>
      <c r="D26" s="167">
        <v>0</v>
      </c>
      <c r="E26" s="157">
        <f t="shared" si="6"/>
        <v>19696647.260000002</v>
      </c>
      <c r="F26" s="171">
        <f t="shared" si="9"/>
        <v>19696647.260000002</v>
      </c>
      <c r="G26" s="149">
        <f t="shared" si="7"/>
        <v>48811150.140000001</v>
      </c>
      <c r="H26" s="149">
        <f t="shared" si="8"/>
        <v>29114502.879999999</v>
      </c>
      <c r="I26" s="35" t="s">
        <v>70</v>
      </c>
    </row>
    <row r="27" spans="1:9">
      <c r="A27" s="53"/>
      <c r="B27" s="54" t="s">
        <v>85</v>
      </c>
      <c r="C27" s="149">
        <f t="shared" si="5"/>
        <v>77980715.930000007</v>
      </c>
      <c r="D27" s="167">
        <v>0</v>
      </c>
      <c r="E27" s="157">
        <f t="shared" si="6"/>
        <v>77980715.930000007</v>
      </c>
      <c r="F27" s="171">
        <f t="shared" si="9"/>
        <v>77980715.930000007</v>
      </c>
      <c r="G27" s="149">
        <f t="shared" si="7"/>
        <v>78795895.920000002</v>
      </c>
      <c r="H27" s="149">
        <f t="shared" si="8"/>
        <v>815179.98999999464</v>
      </c>
      <c r="I27" s="35" t="s">
        <v>71</v>
      </c>
    </row>
    <row r="28" spans="1:9" ht="22.5">
      <c r="A28" s="53"/>
      <c r="B28" s="54" t="s">
        <v>86</v>
      </c>
      <c r="C28" s="149">
        <f>C12</f>
        <v>1509675951.9000001</v>
      </c>
      <c r="D28" s="167">
        <v>0</v>
      </c>
      <c r="E28" s="157">
        <f t="shared" si="6"/>
        <v>1509675951.9000001</v>
      </c>
      <c r="F28" s="171">
        <f t="shared" si="9"/>
        <v>1509675951.9000001</v>
      </c>
      <c r="G28" s="149">
        <f>G12</f>
        <v>1542404047.02</v>
      </c>
      <c r="H28" s="149">
        <f t="shared" si="8"/>
        <v>32728095.119999886</v>
      </c>
      <c r="I28" s="35" t="s">
        <v>75</v>
      </c>
    </row>
    <row r="29" spans="1:9" ht="22.5">
      <c r="A29" s="53"/>
      <c r="B29" s="54" t="s">
        <v>76</v>
      </c>
      <c r="C29" s="55">
        <f>C13</f>
        <v>0</v>
      </c>
      <c r="D29" s="173">
        <f>D13</f>
        <v>39131508.450000003</v>
      </c>
      <c r="E29" s="157">
        <f t="shared" si="6"/>
        <v>39131508.450000003</v>
      </c>
      <c r="F29" s="171">
        <f t="shared" si="9"/>
        <v>39131508.450000003</v>
      </c>
      <c r="G29" s="149">
        <f>G13</f>
        <v>39131508.450000003</v>
      </c>
      <c r="H29" s="149">
        <f t="shared" si="8"/>
        <v>39131508.450000003</v>
      </c>
      <c r="I29" s="35" t="s">
        <v>77</v>
      </c>
    </row>
    <row r="30" spans="1:9">
      <c r="A30" s="53"/>
      <c r="B30" s="54"/>
      <c r="C30" s="55"/>
      <c r="D30" s="167"/>
      <c r="E30" s="56"/>
      <c r="F30" s="160"/>
      <c r="G30" s="55"/>
      <c r="H30" s="55"/>
      <c r="I30" s="35" t="s">
        <v>49</v>
      </c>
    </row>
    <row r="31" spans="1:9">
      <c r="A31" s="190" t="s">
        <v>87</v>
      </c>
      <c r="B31" s="191"/>
      <c r="C31" s="57">
        <f t="shared" ref="C31:H31" si="10">SUM(C32:C35)</f>
        <v>0</v>
      </c>
      <c r="D31" s="161">
        <f t="shared" si="10"/>
        <v>0</v>
      </c>
      <c r="E31" s="58">
        <v>0</v>
      </c>
      <c r="F31" s="169">
        <f t="shared" si="10"/>
        <v>0</v>
      </c>
      <c r="G31" s="57">
        <f t="shared" si="10"/>
        <v>0</v>
      </c>
      <c r="H31" s="57">
        <f t="shared" si="10"/>
        <v>0</v>
      </c>
      <c r="I31" s="35" t="s">
        <v>49</v>
      </c>
    </row>
    <row r="32" spans="1:9">
      <c r="A32" s="53"/>
      <c r="B32" s="54" t="s">
        <v>4</v>
      </c>
      <c r="C32" s="55">
        <v>0</v>
      </c>
      <c r="D32" s="167">
        <v>0</v>
      </c>
      <c r="E32" s="56">
        <v>0</v>
      </c>
      <c r="F32" s="160">
        <v>0</v>
      </c>
      <c r="G32" s="55">
        <v>0</v>
      </c>
      <c r="H32" s="55">
        <f>G32-C32</f>
        <v>0</v>
      </c>
      <c r="I32" s="35" t="s">
        <v>67</v>
      </c>
    </row>
    <row r="33" spans="1:9">
      <c r="A33" s="53"/>
      <c r="B33" s="54" t="s">
        <v>88</v>
      </c>
      <c r="C33" s="55">
        <v>0</v>
      </c>
      <c r="D33" s="167">
        <v>0</v>
      </c>
      <c r="E33" s="56">
        <v>0</v>
      </c>
      <c r="F33" s="160">
        <v>0</v>
      </c>
      <c r="G33" s="55">
        <v>0</v>
      </c>
      <c r="H33" s="55">
        <f t="shared" ref="H33:H35" si="11">G33-C33</f>
        <v>0</v>
      </c>
      <c r="I33" s="35" t="s">
        <v>70</v>
      </c>
    </row>
    <row r="34" spans="1:9">
      <c r="A34" s="53"/>
      <c r="B34" s="54" t="s">
        <v>89</v>
      </c>
      <c r="C34" s="55">
        <v>0</v>
      </c>
      <c r="D34" s="167">
        <v>0</v>
      </c>
      <c r="E34" s="56">
        <v>0</v>
      </c>
      <c r="F34" s="160">
        <v>0</v>
      </c>
      <c r="G34" s="55">
        <v>0</v>
      </c>
      <c r="H34" s="55">
        <f t="shared" si="11"/>
        <v>0</v>
      </c>
      <c r="I34" s="35" t="s">
        <v>73</v>
      </c>
    </row>
    <row r="35" spans="1:9" ht="22.5">
      <c r="A35" s="53"/>
      <c r="B35" s="54" t="s">
        <v>76</v>
      </c>
      <c r="C35" s="55">
        <v>0</v>
      </c>
      <c r="D35" s="167">
        <v>0</v>
      </c>
      <c r="E35" s="56">
        <v>0</v>
      </c>
      <c r="F35" s="160">
        <v>0</v>
      </c>
      <c r="G35" s="55">
        <v>0</v>
      </c>
      <c r="H35" s="55">
        <f t="shared" si="11"/>
        <v>0</v>
      </c>
      <c r="I35" s="35" t="s">
        <v>77</v>
      </c>
    </row>
    <row r="36" spans="1:9">
      <c r="A36" s="53"/>
      <c r="B36" s="54"/>
      <c r="C36" s="55"/>
      <c r="D36" s="167"/>
      <c r="E36" s="56"/>
      <c r="F36" s="160"/>
      <c r="G36" s="55"/>
      <c r="H36" s="55"/>
      <c r="I36" s="35" t="s">
        <v>49</v>
      </c>
    </row>
    <row r="37" spans="1:9">
      <c r="A37" s="59" t="s">
        <v>90</v>
      </c>
      <c r="B37" s="60"/>
      <c r="C37" s="57">
        <f t="shared" ref="C37:H37" si="12">SUM(C38)</f>
        <v>0</v>
      </c>
      <c r="D37" s="161">
        <f t="shared" si="12"/>
        <v>0</v>
      </c>
      <c r="E37" s="58">
        <v>0</v>
      </c>
      <c r="F37" s="169">
        <f t="shared" si="12"/>
        <v>0</v>
      </c>
      <c r="G37" s="57">
        <f t="shared" si="12"/>
        <v>0</v>
      </c>
      <c r="H37" s="57">
        <f t="shared" si="12"/>
        <v>0</v>
      </c>
      <c r="I37" s="35" t="s">
        <v>49</v>
      </c>
    </row>
    <row r="38" spans="1:9">
      <c r="A38" s="61"/>
      <c r="B38" s="54" t="s">
        <v>78</v>
      </c>
      <c r="C38" s="55">
        <v>0</v>
      </c>
      <c r="D38" s="167">
        <v>0</v>
      </c>
      <c r="E38" s="151">
        <v>0</v>
      </c>
      <c r="F38" s="160">
        <v>0</v>
      </c>
      <c r="G38" s="55">
        <v>0</v>
      </c>
      <c r="H38" s="55">
        <f>G38-C38</f>
        <v>0</v>
      </c>
      <c r="I38" s="35" t="s">
        <v>79</v>
      </c>
    </row>
    <row r="39" spans="1:9">
      <c r="A39" s="62"/>
      <c r="B39" s="63" t="s">
        <v>80</v>
      </c>
      <c r="C39" s="176">
        <f>SUM(C37+C31+C21)</f>
        <v>2762046144.8699999</v>
      </c>
      <c r="D39" s="176">
        <f t="shared" ref="D39:H39" si="13">SUM(D37+D31+D21)</f>
        <v>39131508.450000003</v>
      </c>
      <c r="E39" s="176">
        <f t="shared" si="13"/>
        <v>2801177653.3199997</v>
      </c>
      <c r="F39" s="176">
        <f t="shared" si="13"/>
        <v>2801177653.3199997</v>
      </c>
      <c r="G39" s="176">
        <f t="shared" si="13"/>
        <v>2877575549.9700003</v>
      </c>
      <c r="H39" s="179">
        <f t="shared" si="13"/>
        <v>115529405.09999993</v>
      </c>
      <c r="I39" s="35" t="s">
        <v>49</v>
      </c>
    </row>
    <row r="40" spans="1:9">
      <c r="A40" s="64"/>
      <c r="B40" s="45"/>
      <c r="C40" s="46"/>
      <c r="D40" s="46"/>
      <c r="E40" s="46"/>
      <c r="F40" s="48" t="s">
        <v>81</v>
      </c>
      <c r="G40" s="65"/>
      <c r="H40" s="50"/>
      <c r="I40" s="35" t="s">
        <v>49</v>
      </c>
    </row>
    <row r="42" spans="1:9" ht="22.5">
      <c r="B42" s="66" t="s">
        <v>91</v>
      </c>
    </row>
    <row r="43" spans="1:9">
      <c r="B43" s="67" t="s">
        <v>92</v>
      </c>
    </row>
    <row r="44" spans="1:9" ht="23.25" customHeight="1">
      <c r="B44" s="192" t="s">
        <v>93</v>
      </c>
      <c r="C44" s="192"/>
      <c r="D44" s="192"/>
      <c r="E44" s="192"/>
      <c r="F44" s="192"/>
      <c r="G44" s="192"/>
      <c r="H44" s="192"/>
    </row>
    <row r="46" spans="1:9">
      <c r="A46" s="40" t="s">
        <v>51</v>
      </c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ignoredErrors>
    <ignoredError sqref="E5:E14 F5:F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opLeftCell="A34" workbookViewId="0">
      <selection activeCell="B38" sqref="B38"/>
    </sheetView>
  </sheetViews>
  <sheetFormatPr defaultColWidth="12" defaultRowHeight="11.25"/>
  <cols>
    <col min="1" max="1" width="1.83203125" style="93" customWidth="1"/>
    <col min="2" max="2" width="85.83203125" style="68" customWidth="1"/>
    <col min="3" max="4" width="25.83203125" style="68" customWidth="1"/>
    <col min="5" max="16384" width="12" style="68"/>
  </cols>
  <sheetData>
    <row r="1" spans="1:5" ht="36.75" customHeight="1">
      <c r="A1" s="211" t="s">
        <v>129</v>
      </c>
      <c r="B1" s="212"/>
      <c r="C1" s="212"/>
      <c r="D1" s="213"/>
    </row>
    <row r="2" spans="1:5">
      <c r="A2" s="100"/>
      <c r="B2" s="101"/>
      <c r="C2" s="102">
        <v>2019</v>
      </c>
      <c r="D2" s="103">
        <v>2018</v>
      </c>
    </row>
    <row r="3" spans="1:5" s="73" customFormat="1">
      <c r="A3" s="69" t="s">
        <v>94</v>
      </c>
      <c r="B3" s="70"/>
      <c r="C3" s="71"/>
      <c r="D3" s="72"/>
    </row>
    <row r="4" spans="1:5">
      <c r="A4" s="74" t="s">
        <v>95</v>
      </c>
      <c r="B4" s="73"/>
      <c r="C4" s="75">
        <f>SUM(C5:C11)</f>
        <v>0</v>
      </c>
      <c r="D4" s="76">
        <f>SUM(D5:D11)</f>
        <v>0</v>
      </c>
      <c r="E4" s="77" t="s">
        <v>48</v>
      </c>
    </row>
    <row r="5" spans="1:5">
      <c r="A5" s="78"/>
      <c r="B5" s="79" t="s">
        <v>3</v>
      </c>
      <c r="C5" s="23">
        <v>0</v>
      </c>
      <c r="D5" s="80">
        <v>0</v>
      </c>
      <c r="E5" s="77">
        <v>4110</v>
      </c>
    </row>
    <row r="6" spans="1:5">
      <c r="A6" s="78"/>
      <c r="B6" s="79" t="s">
        <v>4</v>
      </c>
      <c r="C6" s="23">
        <v>0</v>
      </c>
      <c r="D6" s="80">
        <v>0</v>
      </c>
      <c r="E6" s="77">
        <v>4120</v>
      </c>
    </row>
    <row r="7" spans="1:5">
      <c r="A7" s="78"/>
      <c r="B7" s="79" t="s">
        <v>42</v>
      </c>
      <c r="C7" s="23">
        <v>0</v>
      </c>
      <c r="D7" s="80">
        <v>0</v>
      </c>
      <c r="E7" s="77">
        <v>4130</v>
      </c>
    </row>
    <row r="8" spans="1:5">
      <c r="A8" s="78"/>
      <c r="B8" s="79" t="s">
        <v>5</v>
      </c>
      <c r="C8" s="23">
        <v>0</v>
      </c>
      <c r="D8" s="80">
        <v>0</v>
      </c>
      <c r="E8" s="77">
        <v>4140</v>
      </c>
    </row>
    <row r="9" spans="1:5">
      <c r="A9" s="78"/>
      <c r="B9" s="79" t="s">
        <v>43</v>
      </c>
      <c r="C9" s="23">
        <v>0</v>
      </c>
      <c r="D9" s="80">
        <v>0</v>
      </c>
      <c r="E9" s="77">
        <v>4150</v>
      </c>
    </row>
    <row r="10" spans="1:5">
      <c r="A10" s="78"/>
      <c r="B10" s="79" t="s">
        <v>44</v>
      </c>
      <c r="C10" s="23">
        <v>0</v>
      </c>
      <c r="D10" s="80">
        <v>0</v>
      </c>
      <c r="E10" s="77">
        <v>4160</v>
      </c>
    </row>
    <row r="11" spans="1:5">
      <c r="A11" s="78"/>
      <c r="B11" s="79" t="s">
        <v>45</v>
      </c>
      <c r="C11" s="23">
        <v>0</v>
      </c>
      <c r="D11" s="80">
        <v>0</v>
      </c>
      <c r="E11" s="77">
        <v>4170</v>
      </c>
    </row>
    <row r="12" spans="1:5">
      <c r="A12" s="214" t="s">
        <v>96</v>
      </c>
      <c r="B12" s="215"/>
      <c r="C12" s="75">
        <f>SUM(C13:C14)</f>
        <v>0</v>
      </c>
      <c r="D12" s="76">
        <f>SUM(D13:D14)</f>
        <v>0</v>
      </c>
      <c r="E12" s="77" t="s">
        <v>48</v>
      </c>
    </row>
    <row r="13" spans="1:5" ht="22.5">
      <c r="A13" s="78"/>
      <c r="B13" s="105" t="s">
        <v>86</v>
      </c>
      <c r="C13" s="23">
        <v>0</v>
      </c>
      <c r="D13" s="80">
        <v>0</v>
      </c>
      <c r="E13" s="77">
        <v>4210</v>
      </c>
    </row>
    <row r="14" spans="1:5">
      <c r="A14" s="78"/>
      <c r="B14" s="162" t="s">
        <v>76</v>
      </c>
      <c r="C14" s="23">
        <v>0</v>
      </c>
      <c r="D14" s="80">
        <v>0</v>
      </c>
      <c r="E14" s="77">
        <v>4220</v>
      </c>
    </row>
    <row r="15" spans="1:5">
      <c r="A15" s="74" t="s">
        <v>97</v>
      </c>
      <c r="B15" s="73"/>
      <c r="C15" s="75">
        <f>SUM(C16:C20)</f>
        <v>0</v>
      </c>
      <c r="D15" s="76">
        <f>SUM(D16:D20)</f>
        <v>0</v>
      </c>
      <c r="E15" s="77" t="s">
        <v>48</v>
      </c>
    </row>
    <row r="16" spans="1:5">
      <c r="A16" s="78"/>
      <c r="B16" s="79" t="s">
        <v>98</v>
      </c>
      <c r="C16" s="23">
        <v>0</v>
      </c>
      <c r="D16" s="80">
        <v>0</v>
      </c>
      <c r="E16" s="77">
        <v>4310</v>
      </c>
    </row>
    <row r="17" spans="1:5">
      <c r="A17" s="78"/>
      <c r="B17" s="79" t="s">
        <v>99</v>
      </c>
      <c r="C17" s="23">
        <v>0</v>
      </c>
      <c r="D17" s="80">
        <v>0</v>
      </c>
      <c r="E17" s="77">
        <v>4320</v>
      </c>
    </row>
    <row r="18" spans="1:5">
      <c r="A18" s="78"/>
      <c r="B18" s="79" t="s">
        <v>100</v>
      </c>
      <c r="C18" s="23">
        <v>0</v>
      </c>
      <c r="D18" s="80">
        <v>0</v>
      </c>
      <c r="E18" s="77">
        <v>4330</v>
      </c>
    </row>
    <row r="19" spans="1:5">
      <c r="A19" s="78"/>
      <c r="B19" s="79" t="s">
        <v>101</v>
      </c>
      <c r="C19" s="23">
        <v>0</v>
      </c>
      <c r="D19" s="80">
        <v>0</v>
      </c>
      <c r="E19" s="77">
        <v>4340</v>
      </c>
    </row>
    <row r="20" spans="1:5">
      <c r="A20" s="78"/>
      <c r="B20" s="79" t="s">
        <v>102</v>
      </c>
      <c r="C20" s="23">
        <v>0</v>
      </c>
      <c r="D20" s="80">
        <v>0</v>
      </c>
      <c r="E20" s="77">
        <v>4390</v>
      </c>
    </row>
    <row r="21" spans="1:5">
      <c r="A21" s="78"/>
      <c r="B21" s="81"/>
      <c r="C21" s="82"/>
      <c r="D21" s="83"/>
      <c r="E21" s="77" t="s">
        <v>48</v>
      </c>
    </row>
    <row r="22" spans="1:5">
      <c r="A22" s="84" t="s">
        <v>103</v>
      </c>
      <c r="B22" s="85"/>
      <c r="C22" s="75">
        <f>SUM(C4+C12+C15)</f>
        <v>0</v>
      </c>
      <c r="D22" s="86">
        <f>SUM(D4+D12+D15)</f>
        <v>0</v>
      </c>
      <c r="E22" s="77" t="s">
        <v>48</v>
      </c>
    </row>
    <row r="23" spans="1:5">
      <c r="A23" s="78"/>
      <c r="B23" s="70"/>
      <c r="C23" s="87"/>
      <c r="D23" s="86"/>
      <c r="E23" s="77" t="s">
        <v>48</v>
      </c>
    </row>
    <row r="24" spans="1:5" s="73" customFormat="1">
      <c r="A24" s="69" t="s">
        <v>104</v>
      </c>
      <c r="B24" s="70"/>
      <c r="C24" s="71"/>
      <c r="D24" s="72"/>
      <c r="E24" s="88" t="s">
        <v>48</v>
      </c>
    </row>
    <row r="25" spans="1:5">
      <c r="A25" s="74" t="s">
        <v>105</v>
      </c>
      <c r="B25" s="73"/>
      <c r="C25" s="75">
        <f>SUM(C26:C28)</f>
        <v>0</v>
      </c>
      <c r="D25" s="76">
        <f>SUM(D26:D28)</f>
        <v>0</v>
      </c>
      <c r="E25" s="77" t="s">
        <v>48</v>
      </c>
    </row>
    <row r="26" spans="1:5">
      <c r="A26" s="78"/>
      <c r="B26" s="79" t="s">
        <v>8</v>
      </c>
      <c r="C26" s="23">
        <v>0</v>
      </c>
      <c r="D26" s="80">
        <v>0</v>
      </c>
      <c r="E26" s="77">
        <v>5110</v>
      </c>
    </row>
    <row r="27" spans="1:5">
      <c r="A27" s="78"/>
      <c r="B27" s="79" t="s">
        <v>9</v>
      </c>
      <c r="C27" s="23">
        <v>0</v>
      </c>
      <c r="D27" s="80">
        <v>0</v>
      </c>
      <c r="E27" s="77">
        <v>5120</v>
      </c>
    </row>
    <row r="28" spans="1:5">
      <c r="A28" s="78"/>
      <c r="B28" s="79" t="s">
        <v>10</v>
      </c>
      <c r="C28" s="23">
        <v>0</v>
      </c>
      <c r="D28" s="80">
        <v>0</v>
      </c>
      <c r="E28" s="77">
        <v>5130</v>
      </c>
    </row>
    <row r="29" spans="1:5">
      <c r="A29" s="74" t="s">
        <v>106</v>
      </c>
      <c r="B29" s="73"/>
      <c r="C29" s="75">
        <f>SUM(C30:C38)</f>
        <v>0</v>
      </c>
      <c r="D29" s="76">
        <f>SUM(D30:D38)</f>
        <v>0</v>
      </c>
      <c r="E29" s="77" t="s">
        <v>48</v>
      </c>
    </row>
    <row r="30" spans="1:5">
      <c r="A30" s="78"/>
      <c r="B30" s="79" t="s">
        <v>11</v>
      </c>
      <c r="C30" s="23">
        <v>0</v>
      </c>
      <c r="D30" s="80">
        <v>0</v>
      </c>
      <c r="E30" s="77">
        <v>5210</v>
      </c>
    </row>
    <row r="31" spans="1:5">
      <c r="A31" s="78"/>
      <c r="B31" s="79" t="s">
        <v>107</v>
      </c>
      <c r="C31" s="23">
        <v>0</v>
      </c>
      <c r="D31" s="80">
        <v>0</v>
      </c>
      <c r="E31" s="77">
        <v>5220</v>
      </c>
    </row>
    <row r="32" spans="1:5">
      <c r="A32" s="78"/>
      <c r="B32" s="79" t="s">
        <v>108</v>
      </c>
      <c r="C32" s="23">
        <v>0</v>
      </c>
      <c r="D32" s="80">
        <v>0</v>
      </c>
      <c r="E32" s="77">
        <v>5230</v>
      </c>
    </row>
    <row r="33" spans="1:5">
      <c r="A33" s="78"/>
      <c r="B33" s="79" t="s">
        <v>14</v>
      </c>
      <c r="C33" s="23">
        <v>0</v>
      </c>
      <c r="D33" s="80">
        <v>0</v>
      </c>
      <c r="E33" s="77">
        <v>5240</v>
      </c>
    </row>
    <row r="34" spans="1:5">
      <c r="A34" s="78"/>
      <c r="B34" s="79" t="s">
        <v>15</v>
      </c>
      <c r="C34" s="23">
        <v>0</v>
      </c>
      <c r="D34" s="80">
        <v>0</v>
      </c>
      <c r="E34" s="77">
        <v>5250</v>
      </c>
    </row>
    <row r="35" spans="1:5">
      <c r="A35" s="78"/>
      <c r="B35" s="79" t="s">
        <v>16</v>
      </c>
      <c r="C35" s="23">
        <v>0</v>
      </c>
      <c r="D35" s="80">
        <v>0</v>
      </c>
      <c r="E35" s="77">
        <v>5260</v>
      </c>
    </row>
    <row r="36" spans="1:5">
      <c r="A36" s="78"/>
      <c r="B36" s="79" t="s">
        <v>17</v>
      </c>
      <c r="C36" s="23">
        <v>0</v>
      </c>
      <c r="D36" s="80">
        <v>0</v>
      </c>
      <c r="E36" s="77">
        <v>5270</v>
      </c>
    </row>
    <row r="37" spans="1:5">
      <c r="A37" s="78"/>
      <c r="B37" s="79" t="s">
        <v>18</v>
      </c>
      <c r="C37" s="23">
        <v>0</v>
      </c>
      <c r="D37" s="80">
        <v>0</v>
      </c>
      <c r="E37" s="77">
        <v>5280</v>
      </c>
    </row>
    <row r="38" spans="1:5">
      <c r="A38" s="78"/>
      <c r="B38" s="79" t="s">
        <v>19</v>
      </c>
      <c r="C38" s="23">
        <v>0</v>
      </c>
      <c r="D38" s="80">
        <v>0</v>
      </c>
      <c r="E38" s="77">
        <v>5290</v>
      </c>
    </row>
    <row r="39" spans="1:5">
      <c r="A39" s="74" t="s">
        <v>109</v>
      </c>
      <c r="B39" s="73"/>
      <c r="C39" s="75">
        <f>SUM(C40:C42)</f>
        <v>0</v>
      </c>
      <c r="D39" s="76">
        <f>SUM(D40:D42)</f>
        <v>0</v>
      </c>
      <c r="E39" s="77" t="s">
        <v>48</v>
      </c>
    </row>
    <row r="40" spans="1:5">
      <c r="A40" s="78"/>
      <c r="B40" s="79" t="s">
        <v>110</v>
      </c>
      <c r="C40" s="23">
        <v>0</v>
      </c>
      <c r="D40" s="80">
        <v>0</v>
      </c>
      <c r="E40" s="77">
        <v>5310</v>
      </c>
    </row>
    <row r="41" spans="1:5">
      <c r="A41" s="78"/>
      <c r="B41" s="79" t="s">
        <v>21</v>
      </c>
      <c r="C41" s="23">
        <v>0</v>
      </c>
      <c r="D41" s="80">
        <v>0</v>
      </c>
      <c r="E41" s="77">
        <v>5320</v>
      </c>
    </row>
    <row r="42" spans="1:5">
      <c r="A42" s="78"/>
      <c r="B42" s="79" t="s">
        <v>22</v>
      </c>
      <c r="C42" s="23">
        <v>0</v>
      </c>
      <c r="D42" s="80">
        <v>0</v>
      </c>
      <c r="E42" s="77">
        <v>5330</v>
      </c>
    </row>
    <row r="43" spans="1:5">
      <c r="A43" s="74" t="s">
        <v>111</v>
      </c>
      <c r="B43" s="73"/>
      <c r="C43" s="75">
        <f>SUM(C44:C48)</f>
        <v>0</v>
      </c>
      <c r="D43" s="76">
        <f>SUM(D44:D48)</f>
        <v>0</v>
      </c>
      <c r="E43" s="77" t="s">
        <v>48</v>
      </c>
    </row>
    <row r="44" spans="1:5">
      <c r="A44" s="78"/>
      <c r="B44" s="79" t="s">
        <v>112</v>
      </c>
      <c r="C44" s="23">
        <v>0</v>
      </c>
      <c r="D44" s="80">
        <v>0</v>
      </c>
      <c r="E44" s="77">
        <v>5410</v>
      </c>
    </row>
    <row r="45" spans="1:5">
      <c r="A45" s="78"/>
      <c r="B45" s="79" t="s">
        <v>113</v>
      </c>
      <c r="C45" s="23">
        <v>0</v>
      </c>
      <c r="D45" s="80">
        <v>0</v>
      </c>
      <c r="E45" s="77">
        <v>5420</v>
      </c>
    </row>
    <row r="46" spans="1:5">
      <c r="A46" s="78"/>
      <c r="B46" s="79" t="s">
        <v>114</v>
      </c>
      <c r="C46" s="23">
        <v>0</v>
      </c>
      <c r="D46" s="80">
        <v>0</v>
      </c>
      <c r="E46" s="77">
        <v>5430</v>
      </c>
    </row>
    <row r="47" spans="1:5">
      <c r="A47" s="78"/>
      <c r="B47" s="79" t="s">
        <v>115</v>
      </c>
      <c r="C47" s="23">
        <v>0</v>
      </c>
      <c r="D47" s="80">
        <v>0</v>
      </c>
      <c r="E47" s="77">
        <v>5440</v>
      </c>
    </row>
    <row r="48" spans="1:5">
      <c r="A48" s="78"/>
      <c r="B48" s="79" t="s">
        <v>116</v>
      </c>
      <c r="C48" s="23">
        <v>0</v>
      </c>
      <c r="D48" s="80">
        <v>0</v>
      </c>
      <c r="E48" s="77">
        <v>5450</v>
      </c>
    </row>
    <row r="49" spans="1:9">
      <c r="A49" s="74" t="s">
        <v>117</v>
      </c>
      <c r="B49" s="73"/>
      <c r="C49" s="75">
        <f>SUM(C50:C55)</f>
        <v>0</v>
      </c>
      <c r="D49" s="76">
        <f>SUM(D50:D55)</f>
        <v>0</v>
      </c>
      <c r="E49" s="77" t="s">
        <v>48</v>
      </c>
    </row>
    <row r="50" spans="1:9">
      <c r="A50" s="78"/>
      <c r="B50" s="79" t="s">
        <v>118</v>
      </c>
      <c r="C50" s="23">
        <v>0</v>
      </c>
      <c r="D50" s="80">
        <v>0</v>
      </c>
      <c r="E50" s="77">
        <v>5510</v>
      </c>
    </row>
    <row r="51" spans="1:9">
      <c r="A51" s="78"/>
      <c r="B51" s="79" t="s">
        <v>119</v>
      </c>
      <c r="C51" s="23">
        <v>0</v>
      </c>
      <c r="D51" s="80">
        <v>0</v>
      </c>
      <c r="E51" s="77">
        <v>5520</v>
      </c>
    </row>
    <row r="52" spans="1:9">
      <c r="A52" s="78"/>
      <c r="B52" s="79" t="s">
        <v>120</v>
      </c>
      <c r="C52" s="23">
        <v>0</v>
      </c>
      <c r="D52" s="80">
        <v>0</v>
      </c>
      <c r="E52" s="77">
        <v>5530</v>
      </c>
    </row>
    <row r="53" spans="1:9">
      <c r="A53" s="78"/>
      <c r="B53" s="79" t="s">
        <v>121</v>
      </c>
      <c r="C53" s="23">
        <v>0</v>
      </c>
      <c r="D53" s="80">
        <v>0</v>
      </c>
      <c r="E53" s="77">
        <v>5540</v>
      </c>
    </row>
    <row r="54" spans="1:9">
      <c r="A54" s="78"/>
      <c r="B54" s="79" t="s">
        <v>122</v>
      </c>
      <c r="C54" s="23">
        <v>0</v>
      </c>
      <c r="D54" s="80">
        <v>0</v>
      </c>
      <c r="E54" s="77">
        <v>5550</v>
      </c>
    </row>
    <row r="55" spans="1:9">
      <c r="A55" s="78"/>
      <c r="B55" s="79" t="s">
        <v>123</v>
      </c>
      <c r="C55" s="23">
        <v>0</v>
      </c>
      <c r="D55" s="80">
        <v>0</v>
      </c>
      <c r="E55" s="77">
        <v>5590</v>
      </c>
    </row>
    <row r="56" spans="1:9">
      <c r="A56" s="74" t="s">
        <v>124</v>
      </c>
      <c r="B56" s="73"/>
      <c r="C56" s="75">
        <f>SUM(C57)</f>
        <v>0</v>
      </c>
      <c r="D56" s="76">
        <f>SUM(D57)</f>
        <v>0</v>
      </c>
      <c r="E56" s="77" t="s">
        <v>48</v>
      </c>
    </row>
    <row r="57" spans="1:9">
      <c r="A57" s="78"/>
      <c r="B57" s="79" t="s">
        <v>125</v>
      </c>
      <c r="C57" s="23">
        <v>0</v>
      </c>
      <c r="D57" s="80">
        <v>0</v>
      </c>
      <c r="E57" s="77">
        <v>5610</v>
      </c>
    </row>
    <row r="58" spans="1:9">
      <c r="A58" s="78"/>
      <c r="B58" s="81"/>
      <c r="C58" s="82"/>
      <c r="D58" s="83"/>
      <c r="E58" s="77" t="s">
        <v>48</v>
      </c>
    </row>
    <row r="59" spans="1:9">
      <c r="A59" s="69" t="s">
        <v>126</v>
      </c>
      <c r="B59" s="70"/>
      <c r="C59" s="75">
        <f>SUM(C56+C49+C43+C39+C29+C25)</f>
        <v>0</v>
      </c>
      <c r="D59" s="86">
        <f>SUM(D56+D49+D43+D39+D29+D25)</f>
        <v>0</v>
      </c>
      <c r="E59" s="77" t="s">
        <v>48</v>
      </c>
    </row>
    <row r="60" spans="1:9">
      <c r="A60" s="78"/>
      <c r="B60" s="70"/>
      <c r="C60" s="75"/>
      <c r="D60" s="86"/>
      <c r="E60" s="77" t="s">
        <v>48</v>
      </c>
    </row>
    <row r="61" spans="1:9" s="73" customFormat="1">
      <c r="A61" s="69" t="s">
        <v>127</v>
      </c>
      <c r="B61" s="70"/>
      <c r="C61" s="75">
        <f>C22-C59</f>
        <v>0</v>
      </c>
      <c r="D61" s="76">
        <f>D22-D59</f>
        <v>0</v>
      </c>
      <c r="E61" s="88" t="s">
        <v>48</v>
      </c>
    </row>
    <row r="62" spans="1:9" s="73" customFormat="1">
      <c r="A62" s="89"/>
      <c r="B62" s="90"/>
      <c r="C62" s="91"/>
      <c r="D62" s="92"/>
    </row>
    <row r="63" spans="1:9" s="93" customFormat="1">
      <c r="B63" s="68"/>
      <c r="C63" s="68"/>
      <c r="D63" s="68"/>
      <c r="E63" s="68"/>
      <c r="F63" s="68"/>
      <c r="G63" s="68"/>
      <c r="H63" s="68"/>
      <c r="I63" s="68"/>
    </row>
    <row r="64" spans="1:9" s="94" customFormat="1">
      <c r="A64" s="94" t="s">
        <v>51</v>
      </c>
    </row>
  </sheetData>
  <mergeCells count="2">
    <mergeCell ref="A1:D1"/>
    <mergeCell ref="A12:B1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B14" sqref="B14:C14"/>
    </sheetView>
  </sheetViews>
  <sheetFormatPr defaultRowHeight="9.75" customHeight="1"/>
  <cols>
    <col min="1" max="1" width="5.33203125" style="107" customWidth="1"/>
    <col min="2" max="2" width="5.5" style="107" customWidth="1"/>
    <col min="3" max="3" width="71.1640625" style="107" bestFit="1" customWidth="1"/>
    <col min="4" max="4" width="18.5" style="107" customWidth="1"/>
    <col min="5" max="5" width="15" style="107" customWidth="1"/>
    <col min="6" max="6" width="17.6640625" style="107" customWidth="1"/>
    <col min="7" max="7" width="18.6640625" style="107" customWidth="1"/>
    <col min="8" max="8" width="19" style="107" customWidth="1"/>
    <col min="9" max="9" width="17.1640625" style="107" customWidth="1"/>
    <col min="10" max="10" width="14.6640625" style="107" bestFit="1" customWidth="1"/>
    <col min="11" max="16384" width="9.33203125" style="107"/>
  </cols>
  <sheetData>
    <row r="1" spans="1:9" ht="12">
      <c r="A1" s="106"/>
      <c r="B1" s="229"/>
      <c r="C1" s="229"/>
    </row>
    <row r="2" spans="1:9" ht="12">
      <c r="A2" s="230" t="s">
        <v>130</v>
      </c>
      <c r="B2" s="230"/>
      <c r="C2" s="230"/>
      <c r="D2" s="230"/>
      <c r="E2" s="230"/>
      <c r="F2" s="230"/>
      <c r="G2" s="230"/>
      <c r="H2" s="230"/>
      <c r="I2" s="230"/>
    </row>
    <row r="3" spans="1:9" ht="12">
      <c r="A3" s="230" t="s">
        <v>131</v>
      </c>
      <c r="B3" s="230"/>
      <c r="C3" s="230"/>
      <c r="D3" s="230"/>
      <c r="E3" s="230"/>
      <c r="F3" s="230"/>
      <c r="G3" s="230"/>
      <c r="H3" s="230"/>
      <c r="I3" s="230"/>
    </row>
    <row r="4" spans="1:9" ht="12">
      <c r="A4" s="230" t="s">
        <v>200</v>
      </c>
      <c r="B4" s="230"/>
      <c r="C4" s="230"/>
      <c r="D4" s="230"/>
      <c r="E4" s="230"/>
      <c r="F4" s="230"/>
      <c r="G4" s="230"/>
      <c r="H4" s="230"/>
      <c r="I4" s="230"/>
    </row>
    <row r="5" spans="1:9" ht="12.75" thickBot="1">
      <c r="A5" s="230" t="s">
        <v>132</v>
      </c>
      <c r="B5" s="230"/>
      <c r="C5" s="230"/>
      <c r="D5" s="230"/>
      <c r="E5" s="230"/>
      <c r="F5" s="230"/>
      <c r="G5" s="230"/>
      <c r="H5" s="230"/>
      <c r="I5" s="230"/>
    </row>
    <row r="6" spans="1:9" ht="12.75" thickBot="1">
      <c r="A6" s="216"/>
      <c r="B6" s="217"/>
      <c r="C6" s="218"/>
      <c r="D6" s="219" t="s">
        <v>133</v>
      </c>
      <c r="E6" s="220"/>
      <c r="F6" s="220"/>
      <c r="G6" s="220"/>
      <c r="H6" s="221"/>
      <c r="I6" s="222" t="s">
        <v>54</v>
      </c>
    </row>
    <row r="7" spans="1:9" ht="12">
      <c r="A7" s="225" t="s">
        <v>0</v>
      </c>
      <c r="B7" s="226"/>
      <c r="C7" s="227"/>
      <c r="D7" s="216" t="s">
        <v>55</v>
      </c>
      <c r="E7" s="233" t="s">
        <v>134</v>
      </c>
      <c r="F7" s="218" t="s">
        <v>57</v>
      </c>
      <c r="G7" s="222" t="s">
        <v>58</v>
      </c>
      <c r="H7" s="222" t="s">
        <v>59</v>
      </c>
      <c r="I7" s="223"/>
    </row>
    <row r="8" spans="1:9" ht="12.75" thickBot="1">
      <c r="A8" s="228"/>
      <c r="B8" s="236"/>
      <c r="C8" s="235"/>
      <c r="D8" s="228"/>
      <c r="E8" s="234"/>
      <c r="F8" s="235"/>
      <c r="G8" s="224"/>
      <c r="H8" s="224"/>
      <c r="I8" s="224"/>
    </row>
    <row r="9" spans="1:9" ht="12">
      <c r="A9" s="237"/>
      <c r="B9" s="238"/>
      <c r="C9" s="239"/>
      <c r="D9" s="108"/>
      <c r="E9" s="109"/>
      <c r="F9" s="110"/>
      <c r="G9" s="110"/>
      <c r="H9" s="111"/>
      <c r="I9" s="109"/>
    </row>
    <row r="10" spans="1:9" ht="12">
      <c r="A10" s="240" t="s">
        <v>135</v>
      </c>
      <c r="B10" s="241"/>
      <c r="C10" s="242"/>
      <c r="D10" s="112"/>
      <c r="E10" s="113"/>
      <c r="F10" s="114"/>
      <c r="G10" s="114"/>
      <c r="H10" s="112"/>
      <c r="I10" s="113"/>
    </row>
    <row r="11" spans="1:9" ht="12">
      <c r="A11" s="115"/>
      <c r="B11" s="231" t="s">
        <v>136</v>
      </c>
      <c r="C11" s="232"/>
      <c r="D11" s="182">
        <v>1043253266.52</v>
      </c>
      <c r="E11" s="116"/>
      <c r="F11" s="117">
        <f>SUM(D11+E11)</f>
        <v>1043253266.52</v>
      </c>
      <c r="G11" s="117">
        <f>F11</f>
        <v>1043253266.52</v>
      </c>
      <c r="H11" s="182">
        <v>1061694863.03</v>
      </c>
      <c r="I11" s="116">
        <f>H11-D11</f>
        <v>18441596.50999999</v>
      </c>
    </row>
    <row r="12" spans="1:9" ht="12">
      <c r="A12" s="115"/>
      <c r="B12" s="231" t="s">
        <v>137</v>
      </c>
      <c r="C12" s="232"/>
      <c r="D12" s="183">
        <v>0</v>
      </c>
      <c r="E12" s="116">
        <v>0</v>
      </c>
      <c r="F12" s="117">
        <f t="shared" ref="F12:F17" si="0">SUM(D12+E12)</f>
        <v>0</v>
      </c>
      <c r="G12" s="117">
        <f t="shared" ref="G12:G17" si="1">F12</f>
        <v>0</v>
      </c>
      <c r="H12" s="118">
        <v>0</v>
      </c>
      <c r="I12" s="116">
        <f t="shared" ref="I12:I42" si="2">H12-D12</f>
        <v>0</v>
      </c>
    </row>
    <row r="13" spans="1:9" ht="12">
      <c r="A13" s="115"/>
      <c r="B13" s="231" t="s">
        <v>138</v>
      </c>
      <c r="C13" s="232"/>
      <c r="D13" s="118">
        <v>0</v>
      </c>
      <c r="E13" s="116">
        <v>0</v>
      </c>
      <c r="F13" s="117">
        <f t="shared" si="0"/>
        <v>0</v>
      </c>
      <c r="G13" s="117">
        <f t="shared" si="1"/>
        <v>0</v>
      </c>
      <c r="H13" s="118">
        <v>0</v>
      </c>
      <c r="I13" s="116">
        <f t="shared" si="2"/>
        <v>0</v>
      </c>
    </row>
    <row r="14" spans="1:9" ht="12">
      <c r="A14" s="115"/>
      <c r="B14" s="231" t="s">
        <v>139</v>
      </c>
      <c r="C14" s="232"/>
      <c r="D14" s="182">
        <v>393986584.18000001</v>
      </c>
      <c r="E14" s="116"/>
      <c r="F14" s="117">
        <f>SUM(D14+E14)</f>
        <v>393986584.18000001</v>
      </c>
      <c r="G14" s="117">
        <f t="shared" si="1"/>
        <v>393986584.18000001</v>
      </c>
      <c r="H14" s="182">
        <v>419780157.94999999</v>
      </c>
      <c r="I14" s="116">
        <f t="shared" si="2"/>
        <v>25793573.769999981</v>
      </c>
    </row>
    <row r="15" spans="1:9" ht="12">
      <c r="A15" s="115"/>
      <c r="B15" s="231" t="s">
        <v>140</v>
      </c>
      <c r="C15" s="232"/>
      <c r="D15" s="182">
        <v>31212553.899999999</v>
      </c>
      <c r="E15" s="116"/>
      <c r="F15" s="117">
        <f t="shared" si="0"/>
        <v>31212553.899999999</v>
      </c>
      <c r="G15" s="117">
        <f t="shared" si="1"/>
        <v>31212553.899999999</v>
      </c>
      <c r="H15" s="182">
        <v>87919140.560000002</v>
      </c>
      <c r="I15" s="116">
        <f>H15-D15</f>
        <v>56706586.660000004</v>
      </c>
    </row>
    <row r="16" spans="1:9" ht="12">
      <c r="A16" s="115"/>
      <c r="B16" s="231" t="s">
        <v>141</v>
      </c>
      <c r="C16" s="232"/>
      <c r="D16" s="182">
        <v>116588511.2</v>
      </c>
      <c r="E16" s="116"/>
      <c r="F16" s="117">
        <f t="shared" si="0"/>
        <v>116588511.2</v>
      </c>
      <c r="G16" s="117">
        <f t="shared" si="1"/>
        <v>116588511.2</v>
      </c>
      <c r="H16" s="182">
        <v>145405727.56999999</v>
      </c>
      <c r="I16" s="116">
        <f t="shared" si="2"/>
        <v>28817216.36999999</v>
      </c>
    </row>
    <row r="17" spans="1:9" ht="12">
      <c r="A17" s="115"/>
      <c r="B17" s="231" t="s">
        <v>142</v>
      </c>
      <c r="C17" s="232"/>
      <c r="D17" s="118">
        <v>0</v>
      </c>
      <c r="E17" s="116">
        <v>0</v>
      </c>
      <c r="F17" s="117">
        <f t="shared" si="0"/>
        <v>0</v>
      </c>
      <c r="G17" s="117">
        <f t="shared" si="1"/>
        <v>0</v>
      </c>
      <c r="H17" s="118">
        <v>0</v>
      </c>
      <c r="I17" s="116">
        <f t="shared" si="2"/>
        <v>0</v>
      </c>
    </row>
    <row r="18" spans="1:9" ht="12">
      <c r="A18" s="245"/>
      <c r="B18" s="231" t="s">
        <v>143</v>
      </c>
      <c r="C18" s="232"/>
      <c r="D18" s="248">
        <f>SUM(D20:D30)</f>
        <v>1340026811.8200002</v>
      </c>
      <c r="E18" s="249">
        <f t="shared" ref="E18:H18" si="3">SUM(E20:E30)</f>
        <v>0</v>
      </c>
      <c r="F18" s="246">
        <f t="shared" si="3"/>
        <v>1340026811.8200002</v>
      </c>
      <c r="G18" s="247">
        <f t="shared" si="3"/>
        <v>1340026811.8200002</v>
      </c>
      <c r="H18" s="248">
        <f t="shared" si="3"/>
        <v>1301811261.3200002</v>
      </c>
      <c r="I18" s="116">
        <f t="shared" si="2"/>
        <v>-38215550.5</v>
      </c>
    </row>
    <row r="19" spans="1:9" ht="12">
      <c r="A19" s="245"/>
      <c r="B19" s="231" t="s">
        <v>144</v>
      </c>
      <c r="C19" s="232"/>
      <c r="D19" s="248"/>
      <c r="E19" s="249"/>
      <c r="F19" s="246"/>
      <c r="G19" s="247"/>
      <c r="H19" s="248"/>
      <c r="I19" s="116">
        <f t="shared" si="2"/>
        <v>0</v>
      </c>
    </row>
    <row r="20" spans="1:9" ht="12">
      <c r="A20" s="115"/>
      <c r="B20" s="119"/>
      <c r="C20" s="120" t="s">
        <v>145</v>
      </c>
      <c r="D20" s="182">
        <v>706303615.08000004</v>
      </c>
      <c r="E20" s="116"/>
      <c r="F20" s="117">
        <f t="shared" ref="F20:F42" si="4">SUM(D20+E20)</f>
        <v>706303615.08000004</v>
      </c>
      <c r="G20" s="117">
        <f t="shared" ref="G20:G30" si="5">F20</f>
        <v>706303615.08000004</v>
      </c>
      <c r="H20" s="182">
        <v>715652511.71000004</v>
      </c>
      <c r="I20" s="116">
        <f t="shared" si="2"/>
        <v>9348896.6299999952</v>
      </c>
    </row>
    <row r="21" spans="1:9" ht="12">
      <c r="A21" s="115"/>
      <c r="B21" s="119"/>
      <c r="C21" s="120" t="s">
        <v>146</v>
      </c>
      <c r="D21" s="121">
        <v>248141266.56</v>
      </c>
      <c r="E21" s="116"/>
      <c r="F21" s="117">
        <f t="shared" si="4"/>
        <v>248141266.56</v>
      </c>
      <c r="G21" s="117">
        <f t="shared" si="5"/>
        <v>248141266.56</v>
      </c>
      <c r="H21" s="121">
        <v>222952407.53999999</v>
      </c>
      <c r="I21" s="116">
        <f t="shared" si="2"/>
        <v>-25188859.020000011</v>
      </c>
    </row>
    <row r="22" spans="1:9" ht="12">
      <c r="A22" s="115"/>
      <c r="B22" s="119"/>
      <c r="C22" s="120" t="s">
        <v>147</v>
      </c>
      <c r="D22" s="182">
        <v>41853959.229999997</v>
      </c>
      <c r="E22" s="116"/>
      <c r="F22" s="117">
        <f t="shared" si="4"/>
        <v>41853959.229999997</v>
      </c>
      <c r="G22" s="117">
        <f t="shared" si="5"/>
        <v>41853959.229999997</v>
      </c>
      <c r="H22" s="182">
        <v>39209278.780000001</v>
      </c>
      <c r="I22" s="116">
        <f t="shared" si="2"/>
        <v>-2644680.4499999955</v>
      </c>
    </row>
    <row r="23" spans="1:9" ht="12">
      <c r="A23" s="115"/>
      <c r="B23" s="119"/>
      <c r="C23" s="120" t="s">
        <v>148</v>
      </c>
      <c r="D23" s="118">
        <v>0</v>
      </c>
      <c r="E23" s="116">
        <v>0</v>
      </c>
      <c r="F23" s="117">
        <f t="shared" si="4"/>
        <v>0</v>
      </c>
      <c r="G23" s="117">
        <f t="shared" si="5"/>
        <v>0</v>
      </c>
      <c r="H23" s="118">
        <v>0</v>
      </c>
      <c r="I23" s="116">
        <f t="shared" si="2"/>
        <v>0</v>
      </c>
    </row>
    <row r="24" spans="1:9" ht="12">
      <c r="A24" s="115"/>
      <c r="B24" s="119"/>
      <c r="C24" s="120" t="s">
        <v>149</v>
      </c>
      <c r="D24" s="118">
        <v>0</v>
      </c>
      <c r="E24" s="116">
        <v>0</v>
      </c>
      <c r="F24" s="117">
        <f t="shared" si="4"/>
        <v>0</v>
      </c>
      <c r="G24" s="117">
        <f t="shared" si="5"/>
        <v>0</v>
      </c>
      <c r="H24" s="118">
        <v>0</v>
      </c>
      <c r="I24" s="116">
        <f t="shared" si="2"/>
        <v>0</v>
      </c>
    </row>
    <row r="25" spans="1:9" ht="12">
      <c r="A25" s="115"/>
      <c r="B25" s="119"/>
      <c r="C25" s="120" t="s">
        <v>150</v>
      </c>
      <c r="D25" s="182">
        <v>17276700.190000001</v>
      </c>
      <c r="E25" s="116"/>
      <c r="F25" s="117">
        <f t="shared" si="4"/>
        <v>17276700.190000001</v>
      </c>
      <c r="G25" s="117">
        <f t="shared" si="5"/>
        <v>17276700.190000001</v>
      </c>
      <c r="H25" s="182">
        <v>16445860.119999999</v>
      </c>
      <c r="I25" s="116">
        <f t="shared" si="2"/>
        <v>-830840.07000000216</v>
      </c>
    </row>
    <row r="26" spans="1:9" ht="12">
      <c r="A26" s="115"/>
      <c r="B26" s="119"/>
      <c r="C26" s="120" t="s">
        <v>151</v>
      </c>
      <c r="D26" s="182">
        <v>152587150.86000001</v>
      </c>
      <c r="E26" s="116"/>
      <c r="F26" s="117">
        <f t="shared" si="4"/>
        <v>152587150.86000001</v>
      </c>
      <c r="G26" s="117">
        <f t="shared" si="5"/>
        <v>152587150.86000001</v>
      </c>
      <c r="H26" s="182">
        <v>152738451</v>
      </c>
      <c r="I26" s="116">
        <f t="shared" si="2"/>
        <v>151300.13999998569</v>
      </c>
    </row>
    <row r="27" spans="1:9" ht="12">
      <c r="A27" s="115"/>
      <c r="B27" s="119"/>
      <c r="C27" s="120" t="s">
        <v>152</v>
      </c>
      <c r="D27" s="118">
        <v>0</v>
      </c>
      <c r="E27" s="116">
        <v>0</v>
      </c>
      <c r="F27" s="117">
        <f t="shared" si="4"/>
        <v>0</v>
      </c>
      <c r="G27" s="117">
        <f t="shared" si="5"/>
        <v>0</v>
      </c>
      <c r="H27" s="118">
        <v>0</v>
      </c>
      <c r="I27" s="116">
        <f t="shared" si="2"/>
        <v>0</v>
      </c>
    </row>
    <row r="28" spans="1:9" ht="12">
      <c r="A28" s="115"/>
      <c r="B28" s="119"/>
      <c r="C28" s="120" t="s">
        <v>153</v>
      </c>
      <c r="D28" s="118">
        <v>52364119.899999999</v>
      </c>
      <c r="E28" s="116"/>
      <c r="F28" s="117">
        <f t="shared" si="4"/>
        <v>52364119.899999999</v>
      </c>
      <c r="G28" s="117">
        <f t="shared" si="5"/>
        <v>52364119.899999999</v>
      </c>
      <c r="H28" s="118">
        <v>43134429.170000002</v>
      </c>
      <c r="I28" s="116">
        <f t="shared" si="2"/>
        <v>-9229690.7299999967</v>
      </c>
    </row>
    <row r="29" spans="1:9" ht="12">
      <c r="A29" s="115"/>
      <c r="B29" s="119"/>
      <c r="C29" s="120" t="s">
        <v>154</v>
      </c>
      <c r="D29" s="182">
        <v>121500000</v>
      </c>
      <c r="E29" s="116"/>
      <c r="F29" s="117">
        <f t="shared" si="4"/>
        <v>121500000</v>
      </c>
      <c r="G29" s="117">
        <f t="shared" si="5"/>
        <v>121500000</v>
      </c>
      <c r="H29" s="182">
        <v>111678323</v>
      </c>
      <c r="I29" s="116">
        <f t="shared" si="2"/>
        <v>-9821677</v>
      </c>
    </row>
    <row r="30" spans="1:9" ht="12">
      <c r="A30" s="115"/>
      <c r="B30" s="119"/>
      <c r="C30" s="120" t="s">
        <v>155</v>
      </c>
      <c r="D30" s="118">
        <v>0</v>
      </c>
      <c r="E30" s="116">
        <v>0</v>
      </c>
      <c r="F30" s="117">
        <f t="shared" si="4"/>
        <v>0</v>
      </c>
      <c r="G30" s="117">
        <f t="shared" si="5"/>
        <v>0</v>
      </c>
      <c r="H30" s="122"/>
      <c r="I30" s="116">
        <f t="shared" si="2"/>
        <v>0</v>
      </c>
    </row>
    <row r="31" spans="1:9" ht="12">
      <c r="A31" s="115"/>
      <c r="B31" s="231" t="s">
        <v>156</v>
      </c>
      <c r="C31" s="232"/>
      <c r="D31" s="118">
        <f>SUM(D32:D36)</f>
        <v>17466598.030000001</v>
      </c>
      <c r="E31" s="116">
        <f t="shared" ref="E31:H31" si="6">SUM(E32:E36)</f>
        <v>0</v>
      </c>
      <c r="F31" s="117">
        <f>SUM(F32:F36)</f>
        <v>17466598.030000001</v>
      </c>
      <c r="G31" s="117">
        <f t="shared" ref="G31" si="7">SUM(G32:G36)</f>
        <v>17466598.030000001</v>
      </c>
      <c r="H31" s="118">
        <f t="shared" si="6"/>
        <v>14412867.510000002</v>
      </c>
      <c r="I31" s="116">
        <f t="shared" si="2"/>
        <v>-3053730.5199999996</v>
      </c>
    </row>
    <row r="32" spans="1:9" ht="12">
      <c r="A32" s="115"/>
      <c r="B32" s="119"/>
      <c r="C32" s="120" t="s">
        <v>157</v>
      </c>
      <c r="D32" s="184">
        <v>46002.52</v>
      </c>
      <c r="E32" s="116"/>
      <c r="F32" s="117">
        <f t="shared" si="4"/>
        <v>46002.52</v>
      </c>
      <c r="G32" s="117">
        <f>F32</f>
        <v>46002.52</v>
      </c>
      <c r="H32" s="182">
        <v>33102.74</v>
      </c>
      <c r="I32" s="116">
        <f t="shared" si="2"/>
        <v>-12899.779999999999</v>
      </c>
    </row>
    <row r="33" spans="1:9" ht="12">
      <c r="A33" s="115"/>
      <c r="B33" s="119"/>
      <c r="C33" s="120" t="s">
        <v>158</v>
      </c>
      <c r="D33" s="118">
        <v>0</v>
      </c>
      <c r="E33" s="116">
        <v>0</v>
      </c>
      <c r="F33" s="117">
        <f t="shared" si="4"/>
        <v>0</v>
      </c>
      <c r="G33" s="117">
        <f t="shared" ref="G33:G37" si="8">F33</f>
        <v>0</v>
      </c>
      <c r="H33" s="182">
        <v>667698.64</v>
      </c>
      <c r="I33" s="116">
        <f t="shared" si="2"/>
        <v>667698.64</v>
      </c>
    </row>
    <row r="34" spans="1:9" ht="12">
      <c r="A34" s="115"/>
      <c r="B34" s="119"/>
      <c r="C34" s="120" t="s">
        <v>159</v>
      </c>
      <c r="D34" s="182">
        <v>17420595.510000002</v>
      </c>
      <c r="E34" s="116"/>
      <c r="F34" s="117">
        <f t="shared" si="4"/>
        <v>17420595.510000002</v>
      </c>
      <c r="G34" s="117">
        <f t="shared" si="8"/>
        <v>17420595.510000002</v>
      </c>
      <c r="H34" s="182">
        <v>13712066.130000001</v>
      </c>
      <c r="I34" s="116">
        <f>H34-D34</f>
        <v>-3708529.3800000008</v>
      </c>
    </row>
    <row r="35" spans="1:9" ht="12">
      <c r="A35" s="115"/>
      <c r="B35" s="119"/>
      <c r="C35" s="120" t="s">
        <v>160</v>
      </c>
      <c r="D35" s="118">
        <v>0</v>
      </c>
      <c r="E35" s="116">
        <v>0</v>
      </c>
      <c r="F35" s="117">
        <f t="shared" si="4"/>
        <v>0</v>
      </c>
      <c r="G35" s="117">
        <f t="shared" si="8"/>
        <v>0</v>
      </c>
      <c r="H35" s="118">
        <v>0</v>
      </c>
      <c r="I35" s="116">
        <f t="shared" si="2"/>
        <v>0</v>
      </c>
    </row>
    <row r="36" spans="1:9" ht="12">
      <c r="A36" s="115"/>
      <c r="B36" s="119"/>
      <c r="C36" s="120" t="s">
        <v>161</v>
      </c>
      <c r="D36" s="118">
        <v>0</v>
      </c>
      <c r="E36" s="116">
        <v>0</v>
      </c>
      <c r="F36" s="117">
        <f t="shared" si="4"/>
        <v>0</v>
      </c>
      <c r="G36" s="117">
        <f t="shared" si="8"/>
        <v>0</v>
      </c>
      <c r="H36" s="118">
        <v>0</v>
      </c>
      <c r="I36" s="116">
        <f t="shared" si="2"/>
        <v>0</v>
      </c>
    </row>
    <row r="37" spans="1:9" s="124" customFormat="1" ht="12">
      <c r="A37" s="123"/>
      <c r="B37" s="243" t="s">
        <v>162</v>
      </c>
      <c r="C37" s="244"/>
      <c r="D37" s="118">
        <v>0</v>
      </c>
      <c r="E37" s="116">
        <v>0</v>
      </c>
      <c r="F37" s="117">
        <f t="shared" si="4"/>
        <v>0</v>
      </c>
      <c r="G37" s="117">
        <f t="shared" si="8"/>
        <v>0</v>
      </c>
      <c r="H37" s="118">
        <v>0</v>
      </c>
      <c r="I37" s="116">
        <f t="shared" si="2"/>
        <v>0</v>
      </c>
    </row>
    <row r="38" spans="1:9" ht="12">
      <c r="A38" s="115"/>
      <c r="B38" s="231" t="s">
        <v>163</v>
      </c>
      <c r="C38" s="232"/>
      <c r="D38" s="118">
        <v>0</v>
      </c>
      <c r="E38" s="116">
        <v>0</v>
      </c>
      <c r="F38" s="117">
        <f>SUM(F39)</f>
        <v>0</v>
      </c>
      <c r="G38" s="117">
        <f>SUM(G39)</f>
        <v>0</v>
      </c>
      <c r="H38" s="118">
        <v>0</v>
      </c>
      <c r="I38" s="116">
        <f t="shared" si="2"/>
        <v>0</v>
      </c>
    </row>
    <row r="39" spans="1:9" ht="12">
      <c r="A39" s="115"/>
      <c r="B39" s="119"/>
      <c r="C39" s="120" t="s">
        <v>164</v>
      </c>
      <c r="D39" s="118">
        <v>0</v>
      </c>
      <c r="E39" s="116">
        <v>0</v>
      </c>
      <c r="F39" s="117">
        <f t="shared" si="4"/>
        <v>0</v>
      </c>
      <c r="G39" s="117">
        <f>F39</f>
        <v>0</v>
      </c>
      <c r="H39" s="118">
        <v>0</v>
      </c>
      <c r="I39" s="116">
        <f t="shared" si="2"/>
        <v>0</v>
      </c>
    </row>
    <row r="40" spans="1:9" ht="12">
      <c r="A40" s="115"/>
      <c r="B40" s="231" t="s">
        <v>165</v>
      </c>
      <c r="C40" s="232"/>
      <c r="D40" s="118">
        <f>SUM(D41:D42)</f>
        <v>195044198.75</v>
      </c>
      <c r="E40" s="116">
        <f t="shared" ref="E40:H40" si="9">SUM(E41:E42)</f>
        <v>0</v>
      </c>
      <c r="F40" s="117">
        <f t="shared" si="9"/>
        <v>195044198.75</v>
      </c>
      <c r="G40" s="117">
        <f t="shared" si="9"/>
        <v>195044198.75</v>
      </c>
      <c r="H40" s="118">
        <f t="shared" si="9"/>
        <v>186714189.62</v>
      </c>
      <c r="I40" s="116">
        <f t="shared" si="2"/>
        <v>-8330009.1299999952</v>
      </c>
    </row>
    <row r="41" spans="1:9" ht="12">
      <c r="A41" s="115"/>
      <c r="B41" s="119"/>
      <c r="C41" s="120" t="s">
        <v>166</v>
      </c>
      <c r="D41" s="118">
        <v>0</v>
      </c>
      <c r="E41" s="116">
        <v>0</v>
      </c>
      <c r="F41" s="117">
        <f t="shared" si="4"/>
        <v>0</v>
      </c>
      <c r="G41" s="117">
        <f>F41</f>
        <v>0</v>
      </c>
      <c r="H41" s="118">
        <f>G41</f>
        <v>0</v>
      </c>
      <c r="I41" s="116">
        <f t="shared" si="2"/>
        <v>0</v>
      </c>
    </row>
    <row r="42" spans="1:9" ht="12">
      <c r="A42" s="115"/>
      <c r="B42" s="119"/>
      <c r="C42" s="120" t="s">
        <v>167</v>
      </c>
      <c r="D42" s="182">
        <v>195044198.75</v>
      </c>
      <c r="E42" s="116">
        <v>0</v>
      </c>
      <c r="F42" s="117">
        <f t="shared" si="4"/>
        <v>195044198.75</v>
      </c>
      <c r="G42" s="117">
        <f>F42</f>
        <v>195044198.75</v>
      </c>
      <c r="H42" s="182">
        <v>186714189.62</v>
      </c>
      <c r="I42" s="116">
        <f t="shared" si="2"/>
        <v>-8330009.1299999952</v>
      </c>
    </row>
    <row r="43" spans="1:9" ht="12">
      <c r="A43" s="125"/>
      <c r="B43" s="126"/>
      <c r="C43" s="127"/>
      <c r="D43" s="118"/>
      <c r="E43" s="116"/>
      <c r="F43" s="117"/>
      <c r="G43" s="117"/>
      <c r="H43" s="118"/>
      <c r="I43" s="116"/>
    </row>
    <row r="44" spans="1:9" ht="12">
      <c r="A44" s="240" t="s">
        <v>168</v>
      </c>
      <c r="B44" s="241"/>
      <c r="C44" s="250"/>
      <c r="D44" s="251">
        <f>SUM(D11+D12+D13+D14+D15+D16+D17+D18+D31+D37+D38+D40)</f>
        <v>3137578524.4000006</v>
      </c>
      <c r="E44" s="252">
        <f t="shared" ref="E44:H44" si="10">SUM(E11+E12+E13+E14+E15+E16+E17+E18+E31+E37+E38+E40)</f>
        <v>0</v>
      </c>
      <c r="F44" s="256">
        <f t="shared" si="10"/>
        <v>3137578524.4000006</v>
      </c>
      <c r="G44" s="255">
        <f t="shared" si="10"/>
        <v>3137578524.4000006</v>
      </c>
      <c r="H44" s="251">
        <f t="shared" si="10"/>
        <v>3217738207.5600004</v>
      </c>
      <c r="I44" s="252">
        <f>H44-D44</f>
        <v>80159683.159999847</v>
      </c>
    </row>
    <row r="45" spans="1:9" ht="12">
      <c r="A45" s="240" t="s">
        <v>169</v>
      </c>
      <c r="B45" s="241"/>
      <c r="C45" s="250"/>
      <c r="D45" s="251"/>
      <c r="E45" s="252"/>
      <c r="F45" s="256"/>
      <c r="G45" s="255"/>
      <c r="H45" s="251"/>
      <c r="I45" s="252"/>
    </row>
    <row r="46" spans="1:9" ht="12">
      <c r="A46" s="240" t="s">
        <v>170</v>
      </c>
      <c r="B46" s="241"/>
      <c r="C46" s="250"/>
      <c r="D46" s="118"/>
      <c r="E46" s="116"/>
      <c r="F46" s="117"/>
      <c r="G46" s="117"/>
      <c r="H46" s="118"/>
      <c r="I46" s="116"/>
    </row>
    <row r="47" spans="1:9" ht="12">
      <c r="A47" s="125"/>
      <c r="B47" s="126"/>
      <c r="C47" s="127"/>
      <c r="D47" s="118"/>
      <c r="E47" s="116"/>
      <c r="F47" s="117"/>
      <c r="G47" s="117"/>
      <c r="H47" s="118"/>
      <c r="I47" s="116"/>
    </row>
    <row r="48" spans="1:9" ht="12">
      <c r="A48" s="240" t="s">
        <v>171</v>
      </c>
      <c r="B48" s="241"/>
      <c r="C48" s="250"/>
      <c r="D48" s="118"/>
      <c r="E48" s="116"/>
      <c r="F48" s="117"/>
      <c r="G48" s="117"/>
      <c r="H48" s="118"/>
      <c r="I48" s="116"/>
    </row>
    <row r="49" spans="1:9" ht="12">
      <c r="A49" s="115"/>
      <c r="B49" s="231" t="s">
        <v>172</v>
      </c>
      <c r="C49" s="232"/>
      <c r="D49" s="118">
        <f>SUM(D50:D57)</f>
        <v>805867164.63999999</v>
      </c>
      <c r="E49" s="116">
        <f t="shared" ref="E49:H49" si="11">SUM(E50:E57)</f>
        <v>0</v>
      </c>
      <c r="F49" s="117">
        <f>SUM(F50:F57)</f>
        <v>805867164.63999999</v>
      </c>
      <c r="G49" s="117">
        <f>SUM(G50:G57)</f>
        <v>805867164.63999999</v>
      </c>
      <c r="H49" s="118">
        <f t="shared" si="11"/>
        <v>851560751.36000001</v>
      </c>
      <c r="I49" s="116">
        <f t="shared" ref="I49:I69" si="12">H49-D49</f>
        <v>45693586.720000029</v>
      </c>
    </row>
    <row r="50" spans="1:9" ht="12">
      <c r="A50" s="115"/>
      <c r="B50" s="119"/>
      <c r="C50" s="120" t="s">
        <v>173</v>
      </c>
      <c r="D50" s="118">
        <v>0</v>
      </c>
      <c r="E50" s="116">
        <v>0</v>
      </c>
      <c r="F50" s="117">
        <f t="shared" ref="F50:F67" si="13">SUM(D50+E50)</f>
        <v>0</v>
      </c>
      <c r="G50" s="117">
        <f t="shared" ref="G50:H67" si="14">F50</f>
        <v>0</v>
      </c>
      <c r="H50" s="118">
        <v>0</v>
      </c>
      <c r="I50" s="116">
        <f t="shared" si="12"/>
        <v>0</v>
      </c>
    </row>
    <row r="51" spans="1:9" ht="12">
      <c r="A51" s="115"/>
      <c r="B51" s="119"/>
      <c r="C51" s="120" t="s">
        <v>174</v>
      </c>
      <c r="D51" s="118">
        <v>0</v>
      </c>
      <c r="E51" s="116">
        <v>0</v>
      </c>
      <c r="F51" s="117">
        <f t="shared" si="13"/>
        <v>0</v>
      </c>
      <c r="G51" s="117">
        <f t="shared" si="14"/>
        <v>0</v>
      </c>
      <c r="H51" s="118">
        <v>0</v>
      </c>
      <c r="I51" s="116">
        <f t="shared" si="12"/>
        <v>0</v>
      </c>
    </row>
    <row r="52" spans="1:9" ht="12">
      <c r="A52" s="115"/>
      <c r="B52" s="119"/>
      <c r="C52" s="120" t="s">
        <v>175</v>
      </c>
      <c r="D52" s="182">
        <v>180626860.24000001</v>
      </c>
      <c r="E52" s="116">
        <v>0</v>
      </c>
      <c r="F52" s="117">
        <f t="shared" si="13"/>
        <v>180626860.24000001</v>
      </c>
      <c r="G52" s="117">
        <f t="shared" si="14"/>
        <v>180626860.24000001</v>
      </c>
      <c r="H52" s="182">
        <v>188961286.24000001</v>
      </c>
      <c r="I52" s="116">
        <f t="shared" si="12"/>
        <v>8334426</v>
      </c>
    </row>
    <row r="53" spans="1:9" ht="24">
      <c r="A53" s="115"/>
      <c r="B53" s="119"/>
      <c r="C53" s="128" t="s">
        <v>176</v>
      </c>
      <c r="D53" s="182">
        <v>625240304.39999998</v>
      </c>
      <c r="E53" s="181">
        <v>0</v>
      </c>
      <c r="F53" s="180">
        <f t="shared" si="13"/>
        <v>625240304.39999998</v>
      </c>
      <c r="G53" s="180">
        <f t="shared" si="14"/>
        <v>625240304.39999998</v>
      </c>
      <c r="H53" s="182">
        <v>662599465.12</v>
      </c>
      <c r="I53" s="129">
        <f t="shared" si="12"/>
        <v>37359160.720000029</v>
      </c>
    </row>
    <row r="54" spans="1:9" ht="12">
      <c r="A54" s="115"/>
      <c r="B54" s="119"/>
      <c r="C54" s="120" t="s">
        <v>177</v>
      </c>
      <c r="D54" s="118">
        <v>0</v>
      </c>
      <c r="E54" s="116">
        <v>0</v>
      </c>
      <c r="F54" s="117">
        <f t="shared" si="13"/>
        <v>0</v>
      </c>
      <c r="G54" s="117">
        <f t="shared" si="14"/>
        <v>0</v>
      </c>
      <c r="H54" s="118">
        <v>0</v>
      </c>
      <c r="I54" s="116">
        <f t="shared" si="12"/>
        <v>0</v>
      </c>
    </row>
    <row r="55" spans="1:9" ht="12">
      <c r="A55" s="115"/>
      <c r="B55" s="119"/>
      <c r="C55" s="120" t="s">
        <v>178</v>
      </c>
      <c r="D55" s="118">
        <v>0</v>
      </c>
      <c r="E55" s="116">
        <v>0</v>
      </c>
      <c r="F55" s="117">
        <f t="shared" si="13"/>
        <v>0</v>
      </c>
      <c r="G55" s="117">
        <f t="shared" si="14"/>
        <v>0</v>
      </c>
      <c r="H55" s="118">
        <v>0</v>
      </c>
      <c r="I55" s="116">
        <f t="shared" si="12"/>
        <v>0</v>
      </c>
    </row>
    <row r="56" spans="1:9" ht="24">
      <c r="A56" s="115"/>
      <c r="B56" s="119"/>
      <c r="C56" s="128" t="s">
        <v>179</v>
      </c>
      <c r="D56" s="131">
        <v>0</v>
      </c>
      <c r="E56" s="181">
        <v>0</v>
      </c>
      <c r="F56" s="180">
        <f t="shared" si="13"/>
        <v>0</v>
      </c>
      <c r="G56" s="180">
        <f t="shared" si="14"/>
        <v>0</v>
      </c>
      <c r="H56" s="131">
        <v>0</v>
      </c>
      <c r="I56" s="129">
        <f t="shared" si="12"/>
        <v>0</v>
      </c>
    </row>
    <row r="57" spans="1:9" ht="24">
      <c r="A57" s="115"/>
      <c r="B57" s="119"/>
      <c r="C57" s="132" t="s">
        <v>180</v>
      </c>
      <c r="D57" s="131">
        <v>0</v>
      </c>
      <c r="E57" s="181">
        <v>0</v>
      </c>
      <c r="F57" s="180">
        <f t="shared" si="13"/>
        <v>0</v>
      </c>
      <c r="G57" s="180">
        <f t="shared" si="14"/>
        <v>0</v>
      </c>
      <c r="H57" s="131">
        <v>0</v>
      </c>
      <c r="I57" s="129">
        <f t="shared" si="12"/>
        <v>0</v>
      </c>
    </row>
    <row r="58" spans="1:9" s="124" customFormat="1" ht="12">
      <c r="A58" s="123"/>
      <c r="B58" s="243" t="s">
        <v>181</v>
      </c>
      <c r="C58" s="244"/>
      <c r="D58" s="118">
        <f>SUM(D59:D62)</f>
        <v>0</v>
      </c>
      <c r="E58" s="116">
        <f>SUM(E59:E62)</f>
        <v>43892134</v>
      </c>
      <c r="F58" s="117">
        <f t="shared" ref="F58:H58" si="15">SUM(F59:F62)</f>
        <v>43892134</v>
      </c>
      <c r="G58" s="117">
        <f t="shared" si="15"/>
        <v>43892134</v>
      </c>
      <c r="H58" s="118">
        <f t="shared" si="15"/>
        <v>43892134</v>
      </c>
      <c r="I58" s="116">
        <f t="shared" si="12"/>
        <v>43892134</v>
      </c>
    </row>
    <row r="59" spans="1:9" ht="12">
      <c r="A59" s="115"/>
      <c r="B59" s="119"/>
      <c r="C59" s="120" t="s">
        <v>182</v>
      </c>
      <c r="D59" s="118">
        <v>0</v>
      </c>
      <c r="E59" s="116">
        <v>0</v>
      </c>
      <c r="F59" s="117">
        <f t="shared" si="13"/>
        <v>0</v>
      </c>
      <c r="G59" s="117">
        <f t="shared" si="14"/>
        <v>0</v>
      </c>
      <c r="H59" s="118">
        <v>0</v>
      </c>
      <c r="I59" s="116">
        <f t="shared" si="12"/>
        <v>0</v>
      </c>
    </row>
    <row r="60" spans="1:9" ht="12">
      <c r="A60" s="115"/>
      <c r="B60" s="119"/>
      <c r="C60" s="120" t="s">
        <v>183</v>
      </c>
      <c r="D60" s="118">
        <v>0</v>
      </c>
      <c r="E60" s="116">
        <v>0</v>
      </c>
      <c r="F60" s="117">
        <f t="shared" si="13"/>
        <v>0</v>
      </c>
      <c r="G60" s="117">
        <f t="shared" si="14"/>
        <v>0</v>
      </c>
      <c r="H60" s="118">
        <v>0</v>
      </c>
      <c r="I60" s="116">
        <f t="shared" si="12"/>
        <v>0</v>
      </c>
    </row>
    <row r="61" spans="1:9" ht="12">
      <c r="A61" s="115"/>
      <c r="B61" s="119"/>
      <c r="C61" s="120" t="s">
        <v>184</v>
      </c>
      <c r="D61" s="118">
        <v>0</v>
      </c>
      <c r="E61" s="116">
        <v>0</v>
      </c>
      <c r="F61" s="117">
        <f t="shared" si="13"/>
        <v>0</v>
      </c>
      <c r="G61" s="117">
        <f t="shared" si="14"/>
        <v>0</v>
      </c>
      <c r="H61" s="118">
        <v>0</v>
      </c>
      <c r="I61" s="116">
        <f t="shared" si="12"/>
        <v>0</v>
      </c>
    </row>
    <row r="62" spans="1:9" ht="12">
      <c r="A62" s="115"/>
      <c r="B62" s="119"/>
      <c r="C62" s="120" t="s">
        <v>185</v>
      </c>
      <c r="D62" s="118">
        <v>0</v>
      </c>
      <c r="E62" s="182">
        <v>43892134</v>
      </c>
      <c r="F62" s="117">
        <f t="shared" si="13"/>
        <v>43892134</v>
      </c>
      <c r="G62" s="117">
        <f t="shared" si="14"/>
        <v>43892134</v>
      </c>
      <c r="H62" s="118">
        <f t="shared" si="14"/>
        <v>43892134</v>
      </c>
      <c r="I62" s="116">
        <f t="shared" si="12"/>
        <v>43892134</v>
      </c>
    </row>
    <row r="63" spans="1:9" s="124" customFormat="1" ht="12">
      <c r="A63" s="123"/>
      <c r="B63" s="243" t="s">
        <v>186</v>
      </c>
      <c r="C63" s="244"/>
      <c r="D63" s="118">
        <f>SUM(D64:D65)</f>
        <v>0</v>
      </c>
      <c r="E63" s="116">
        <f t="shared" ref="E63:H63" si="16">SUM(E64:E65)</f>
        <v>1583819</v>
      </c>
      <c r="F63" s="117">
        <f>SUM(F64:F65)</f>
        <v>1583819</v>
      </c>
      <c r="G63" s="117">
        <f t="shared" si="16"/>
        <v>1583819</v>
      </c>
      <c r="H63" s="118">
        <f t="shared" si="16"/>
        <v>1583819</v>
      </c>
      <c r="I63" s="116">
        <f t="shared" si="12"/>
        <v>1583819</v>
      </c>
    </row>
    <row r="64" spans="1:9" ht="24">
      <c r="A64" s="115"/>
      <c r="B64" s="119"/>
      <c r="C64" s="133" t="s">
        <v>187</v>
      </c>
      <c r="D64" s="131">
        <v>0</v>
      </c>
      <c r="E64" s="181">
        <v>0</v>
      </c>
      <c r="F64" s="180">
        <f t="shared" si="13"/>
        <v>0</v>
      </c>
      <c r="G64" s="180">
        <f t="shared" si="14"/>
        <v>0</v>
      </c>
      <c r="H64" s="131">
        <v>0</v>
      </c>
      <c r="I64" s="129">
        <f t="shared" si="12"/>
        <v>0</v>
      </c>
    </row>
    <row r="65" spans="1:10" ht="9.75" customHeight="1">
      <c r="A65" s="115"/>
      <c r="B65" s="119"/>
      <c r="C65" s="120" t="s">
        <v>188</v>
      </c>
      <c r="D65" s="118">
        <v>0</v>
      </c>
      <c r="E65" s="147">
        <v>1583819</v>
      </c>
      <c r="F65" s="117">
        <f t="shared" si="13"/>
        <v>1583819</v>
      </c>
      <c r="G65" s="117">
        <f t="shared" si="14"/>
        <v>1583819</v>
      </c>
      <c r="H65" s="118">
        <v>1583819</v>
      </c>
      <c r="I65" s="116">
        <f t="shared" si="12"/>
        <v>1583819</v>
      </c>
    </row>
    <row r="66" spans="1:10" ht="9.75" customHeight="1">
      <c r="A66" s="115"/>
      <c r="B66" s="231" t="s">
        <v>189</v>
      </c>
      <c r="C66" s="232"/>
      <c r="D66" s="118">
        <v>0</v>
      </c>
      <c r="E66" s="116">
        <v>0</v>
      </c>
      <c r="F66" s="117">
        <f t="shared" si="13"/>
        <v>0</v>
      </c>
      <c r="G66" s="117">
        <f t="shared" si="14"/>
        <v>0</v>
      </c>
      <c r="H66" s="118">
        <v>0</v>
      </c>
      <c r="I66" s="116">
        <f t="shared" si="12"/>
        <v>0</v>
      </c>
    </row>
    <row r="67" spans="1:10" ht="9.75" customHeight="1">
      <c r="A67" s="115"/>
      <c r="B67" s="231" t="s">
        <v>190</v>
      </c>
      <c r="C67" s="232"/>
      <c r="D67" s="118">
        <v>0</v>
      </c>
      <c r="E67" s="116">
        <v>6823195.6500000004</v>
      </c>
      <c r="F67" s="117">
        <f t="shared" si="13"/>
        <v>6823195.6500000004</v>
      </c>
      <c r="G67" s="117">
        <f t="shared" si="14"/>
        <v>6823195.6500000004</v>
      </c>
      <c r="H67" s="118">
        <v>6823195.6500000004</v>
      </c>
      <c r="I67" s="116">
        <f t="shared" si="12"/>
        <v>6823195.6500000004</v>
      </c>
    </row>
    <row r="68" spans="1:10" ht="9.75" customHeight="1">
      <c r="A68" s="125"/>
      <c r="B68" s="253"/>
      <c r="C68" s="254"/>
      <c r="D68" s="118"/>
      <c r="E68" s="116"/>
      <c r="F68" s="117"/>
      <c r="G68" s="117"/>
      <c r="H68" s="118"/>
      <c r="I68" s="116">
        <f t="shared" si="12"/>
        <v>0</v>
      </c>
    </row>
    <row r="69" spans="1:10" ht="9.75" customHeight="1">
      <c r="A69" s="240" t="s">
        <v>191</v>
      </c>
      <c r="B69" s="241"/>
      <c r="C69" s="250"/>
      <c r="D69" s="134">
        <f>D49+D58+D63+D66+D67</f>
        <v>805867164.63999999</v>
      </c>
      <c r="E69" s="135">
        <f t="shared" ref="E69" si="17">E49+E58+E63+E66+E67</f>
        <v>52299148.649999999</v>
      </c>
      <c r="F69" s="136">
        <f>F49+F58+F63+F66+F67</f>
        <v>858166313.28999996</v>
      </c>
      <c r="G69" s="136">
        <f>G49+G58+G63+G66+G67</f>
        <v>858166313.28999996</v>
      </c>
      <c r="H69" s="134">
        <f>H49+H58+H63+H66+H67</f>
        <v>903859900.00999999</v>
      </c>
      <c r="I69" s="116">
        <f t="shared" si="12"/>
        <v>97992735.370000005</v>
      </c>
    </row>
    <row r="70" spans="1:10" ht="9.75" customHeight="1">
      <c r="A70" s="125"/>
      <c r="B70" s="253"/>
      <c r="C70" s="254"/>
      <c r="D70" s="118"/>
      <c r="E70" s="116"/>
      <c r="F70" s="117"/>
      <c r="G70" s="117"/>
      <c r="H70" s="118"/>
      <c r="I70" s="116">
        <f t="shared" ref="I70:I73" si="18">D70-H70</f>
        <v>0</v>
      </c>
    </row>
    <row r="71" spans="1:10" ht="9.75" customHeight="1">
      <c r="A71" s="240" t="s">
        <v>192</v>
      </c>
      <c r="B71" s="241"/>
      <c r="C71" s="250"/>
      <c r="D71" s="134">
        <f>SUM(D72)</f>
        <v>0</v>
      </c>
      <c r="E71" s="135">
        <f>SUM(E72)</f>
        <v>0</v>
      </c>
      <c r="F71" s="136">
        <f t="shared" ref="F71:H71" si="19">SUM(F72)</f>
        <v>0</v>
      </c>
      <c r="G71" s="136">
        <f t="shared" si="19"/>
        <v>0</v>
      </c>
      <c r="H71" s="134">
        <f t="shared" si="19"/>
        <v>0</v>
      </c>
      <c r="I71" s="116">
        <f t="shared" si="18"/>
        <v>0</v>
      </c>
      <c r="J71" s="137"/>
    </row>
    <row r="72" spans="1:10" ht="9.75" customHeight="1">
      <c r="A72" s="115"/>
      <c r="B72" s="231" t="s">
        <v>193</v>
      </c>
      <c r="C72" s="232"/>
      <c r="D72" s="118">
        <v>0</v>
      </c>
      <c r="E72" s="116">
        <v>0</v>
      </c>
      <c r="F72" s="117">
        <v>0</v>
      </c>
      <c r="G72" s="117">
        <v>0</v>
      </c>
      <c r="H72" s="118">
        <v>0</v>
      </c>
      <c r="I72" s="116">
        <f t="shared" si="18"/>
        <v>0</v>
      </c>
    </row>
    <row r="73" spans="1:10" ht="9.75" customHeight="1">
      <c r="A73" s="125"/>
      <c r="B73" s="253"/>
      <c r="C73" s="254"/>
      <c r="D73" s="118"/>
      <c r="E73" s="116"/>
      <c r="F73" s="117"/>
      <c r="G73" s="117"/>
      <c r="H73" s="118"/>
      <c r="I73" s="116">
        <f t="shared" si="18"/>
        <v>0</v>
      </c>
    </row>
    <row r="74" spans="1:10" ht="9.75" customHeight="1">
      <c r="A74" s="240" t="s">
        <v>194</v>
      </c>
      <c r="B74" s="241"/>
      <c r="C74" s="250"/>
      <c r="D74" s="134">
        <f>D44+D69+D71</f>
        <v>3943445689.0400004</v>
      </c>
      <c r="E74" s="135">
        <f t="shared" ref="E74:H74" si="20">E44+E69+E71</f>
        <v>52299148.649999999</v>
      </c>
      <c r="F74" s="136">
        <f t="shared" si="20"/>
        <v>3995744837.6900005</v>
      </c>
      <c r="G74" s="136">
        <f>F74</f>
        <v>3995744837.6900005</v>
      </c>
      <c r="H74" s="134">
        <f t="shared" si="20"/>
        <v>4121598107.5700006</v>
      </c>
      <c r="I74" s="135">
        <f>I44+I69+I71</f>
        <v>178152418.52999985</v>
      </c>
    </row>
    <row r="75" spans="1:10" ht="9.75" customHeight="1">
      <c r="A75" s="125"/>
      <c r="B75" s="253"/>
      <c r="C75" s="254"/>
      <c r="D75" s="118"/>
      <c r="E75" s="116"/>
      <c r="F75" s="117"/>
      <c r="G75" s="117"/>
      <c r="H75" s="118"/>
      <c r="I75" s="116"/>
    </row>
    <row r="76" spans="1:10" ht="9.75" customHeight="1">
      <c r="A76" s="115"/>
      <c r="B76" s="259" t="s">
        <v>195</v>
      </c>
      <c r="C76" s="250"/>
      <c r="D76" s="118"/>
      <c r="E76" s="116"/>
      <c r="F76" s="117"/>
      <c r="G76" s="117"/>
      <c r="H76" s="118"/>
      <c r="I76" s="116"/>
    </row>
    <row r="77" spans="1:10" ht="22.5" customHeight="1">
      <c r="A77" s="115"/>
      <c r="B77" s="260" t="s">
        <v>196</v>
      </c>
      <c r="C77" s="261"/>
      <c r="D77" s="131">
        <f>D44</f>
        <v>3137578524.4000006</v>
      </c>
      <c r="E77" s="129">
        <f t="shared" ref="E77:I77" si="21">E44</f>
        <v>0</v>
      </c>
      <c r="F77" s="130">
        <f t="shared" si="21"/>
        <v>3137578524.4000006</v>
      </c>
      <c r="G77" s="130">
        <f>F77</f>
        <v>3137578524.4000006</v>
      </c>
      <c r="H77" s="131">
        <f t="shared" si="21"/>
        <v>3217738207.5600004</v>
      </c>
      <c r="I77" s="129">
        <f t="shared" si="21"/>
        <v>80159683.159999847</v>
      </c>
    </row>
    <row r="78" spans="1:10" ht="23.25" customHeight="1">
      <c r="A78" s="115"/>
      <c r="B78" s="260" t="s">
        <v>197</v>
      </c>
      <c r="C78" s="261"/>
      <c r="D78" s="131">
        <f>D69</f>
        <v>805867164.63999999</v>
      </c>
      <c r="E78" s="129">
        <f>E69</f>
        <v>52299148.649999999</v>
      </c>
      <c r="F78" s="130">
        <f t="shared" ref="F78:H78" si="22">F69</f>
        <v>858166313.28999996</v>
      </c>
      <c r="G78" s="130">
        <f t="shared" si="22"/>
        <v>858166313.28999996</v>
      </c>
      <c r="H78" s="131">
        <f t="shared" si="22"/>
        <v>903859900.00999999</v>
      </c>
      <c r="I78" s="129">
        <f>D78-H78</f>
        <v>-97992735.370000005</v>
      </c>
    </row>
    <row r="79" spans="1:10" ht="13.5" customHeight="1">
      <c r="A79" s="115"/>
      <c r="B79" s="259" t="s">
        <v>198</v>
      </c>
      <c r="C79" s="250"/>
      <c r="D79" s="134">
        <f>SUM(D77:D78)</f>
        <v>3943445689.0400004</v>
      </c>
      <c r="E79" s="135">
        <f t="shared" ref="E79:G79" si="23">SUM(E77:E78)</f>
        <v>52299148.649999999</v>
      </c>
      <c r="F79" s="136">
        <f t="shared" si="23"/>
        <v>3995744837.6900005</v>
      </c>
      <c r="G79" s="136">
        <f t="shared" si="23"/>
        <v>3995744837.6900005</v>
      </c>
      <c r="H79" s="134">
        <f>SUM(H77:H78)</f>
        <v>4121598107.5700006</v>
      </c>
      <c r="I79" s="116">
        <f>D79-H79</f>
        <v>-178152418.53000021</v>
      </c>
    </row>
    <row r="80" spans="1:10" ht="9.75" customHeight="1" thickBot="1">
      <c r="A80" s="138"/>
      <c r="B80" s="257"/>
      <c r="C80" s="258"/>
      <c r="D80" s="139"/>
      <c r="E80" s="140"/>
      <c r="F80" s="141"/>
      <c r="G80" s="141"/>
      <c r="H80" s="142"/>
      <c r="I80" s="140"/>
    </row>
    <row r="82" spans="4:8" ht="12">
      <c r="D82" s="143"/>
      <c r="H82" s="146"/>
    </row>
    <row r="83" spans="4:8" ht="12">
      <c r="D83" s="145"/>
      <c r="G83" s="146"/>
      <c r="H83" s="144"/>
    </row>
    <row r="84" spans="4:8" ht="9.75" customHeight="1">
      <c r="D84" s="146"/>
    </row>
    <row r="85" spans="4:8" ht="12">
      <c r="H85" s="137"/>
    </row>
    <row r="87" spans="4:8" ht="12">
      <c r="D87" s="145"/>
    </row>
    <row r="88" spans="4:8" ht="9.75" customHeight="1">
      <c r="D88" s="146"/>
    </row>
  </sheetData>
  <mergeCells count="64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G44:G45"/>
    <mergeCell ref="H44:H45"/>
    <mergeCell ref="I44:I45"/>
    <mergeCell ref="A45:C45"/>
    <mergeCell ref="A46:C46"/>
    <mergeCell ref="A48:C48"/>
    <mergeCell ref="F44:F45"/>
    <mergeCell ref="B49:C49"/>
    <mergeCell ref="B58:C58"/>
    <mergeCell ref="B63:C63"/>
    <mergeCell ref="B66:C66"/>
    <mergeCell ref="B67:C67"/>
    <mergeCell ref="B38:C38"/>
    <mergeCell ref="B40:C40"/>
    <mergeCell ref="A44:C44"/>
    <mergeCell ref="D44:D45"/>
    <mergeCell ref="E44:E45"/>
    <mergeCell ref="F18:F19"/>
    <mergeCell ref="G18:G19"/>
    <mergeCell ref="H18:H19"/>
    <mergeCell ref="B19:C19"/>
    <mergeCell ref="B31:C31"/>
    <mergeCell ref="D18:D19"/>
    <mergeCell ref="E18:E19"/>
    <mergeCell ref="B37:C37"/>
    <mergeCell ref="B16:C16"/>
    <mergeCell ref="B17:C17"/>
    <mergeCell ref="A18:A19"/>
    <mergeCell ref="B18:C18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B1:C1"/>
    <mergeCell ref="A2:I2"/>
    <mergeCell ref="A3:I3"/>
    <mergeCell ref="A4:I4"/>
    <mergeCell ref="A5:I5"/>
    <mergeCell ref="A6:C6"/>
    <mergeCell ref="D6:H6"/>
    <mergeCell ref="I6:I8"/>
    <mergeCell ref="A7:C7"/>
    <mergeCell ref="D7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EFE</vt:lpstr>
      <vt:lpstr>EAI</vt:lpstr>
      <vt:lpstr>EA</vt:lpstr>
      <vt:lpstr>EAID-LDF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revision/>
  <cp:lastPrinted>2019-08-08T20:26:02Z</cp:lastPrinted>
  <dcterms:created xsi:type="dcterms:W3CDTF">2012-12-11T20:31:36Z</dcterms:created>
  <dcterms:modified xsi:type="dcterms:W3CDTF">2019-10-30T22:12:45Z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