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630" tabRatio="918"/>
  </bookViews>
  <sheets>
    <sheet name="Formato 6 a)" sheetId="81" r:id="rId1"/>
  </sheets>
  <definedNames>
    <definedName name="ANEXO">#REF!</definedName>
    <definedName name="_xlnm.Print_Area" localSheetId="0">'Formato 6 a)'!$A$1:$G$82</definedName>
    <definedName name="_xlnm.Print_Titles" localSheetId="0">'Formato 6 a)'!$1:$7</definedName>
    <definedName name="X">#REF!</definedName>
  </definedNames>
  <calcPr calcId="124519"/>
</workbook>
</file>

<file path=xl/calcChain.xml><?xml version="1.0" encoding="utf-8"?>
<calcChain xmlns="http://schemas.openxmlformats.org/spreadsheetml/2006/main">
  <c r="D159" i="81"/>
  <c r="D87"/>
  <c r="D88"/>
  <c r="D89"/>
  <c r="D90"/>
  <c r="D91"/>
  <c r="D92"/>
  <c r="D86"/>
  <c r="D10" l="1"/>
  <c r="G135" l="1"/>
  <c r="F117"/>
  <c r="F58"/>
  <c r="G86"/>
  <c r="D85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2"/>
  <c r="G131"/>
  <c r="G130"/>
  <c r="G129"/>
  <c r="G127"/>
  <c r="G126"/>
  <c r="G125"/>
  <c r="G124"/>
  <c r="G122"/>
  <c r="G121"/>
  <c r="G120"/>
  <c r="G119"/>
  <c r="G118"/>
  <c r="G116"/>
  <c r="G115"/>
  <c r="G114"/>
  <c r="G112"/>
  <c r="G111"/>
  <c r="G110"/>
  <c r="G109"/>
  <c r="G108"/>
  <c r="G107"/>
  <c r="G104"/>
  <c r="G102"/>
  <c r="G99"/>
  <c r="G98"/>
  <c r="G97"/>
  <c r="G96"/>
  <c r="G95"/>
  <c r="G94"/>
  <c r="G92"/>
  <c r="G91"/>
  <c r="G90"/>
  <c r="G89"/>
  <c r="G88"/>
  <c r="G87"/>
  <c r="D24"/>
  <c r="G24" s="1"/>
  <c r="D135"/>
  <c r="D136"/>
  <c r="D134"/>
  <c r="G134" s="1"/>
  <c r="D125"/>
  <c r="D126"/>
  <c r="D127"/>
  <c r="D128"/>
  <c r="G128" s="1"/>
  <c r="D129"/>
  <c r="D130"/>
  <c r="D131"/>
  <c r="D132"/>
  <c r="D124"/>
  <c r="D115"/>
  <c r="D116"/>
  <c r="D117"/>
  <c r="G117" s="1"/>
  <c r="G113" s="1"/>
  <c r="D118"/>
  <c r="D113" s="1"/>
  <c r="D119"/>
  <c r="D120"/>
  <c r="D121"/>
  <c r="D122"/>
  <c r="D114"/>
  <c r="D105"/>
  <c r="G105" s="1"/>
  <c r="D106"/>
  <c r="D107"/>
  <c r="D108"/>
  <c r="D109"/>
  <c r="D110"/>
  <c r="D111"/>
  <c r="D112"/>
  <c r="D104"/>
  <c r="D95"/>
  <c r="D96"/>
  <c r="D97"/>
  <c r="D98"/>
  <c r="D99"/>
  <c r="D100"/>
  <c r="G100" s="1"/>
  <c r="D101"/>
  <c r="G101" s="1"/>
  <c r="D102"/>
  <c r="D94"/>
  <c r="F157"/>
  <c r="F156"/>
  <c r="F155"/>
  <c r="F154"/>
  <c r="F153"/>
  <c r="F152"/>
  <c r="F151"/>
  <c r="F149"/>
  <c r="F148"/>
  <c r="F147"/>
  <c r="F145"/>
  <c r="F144"/>
  <c r="F143"/>
  <c r="F142"/>
  <c r="F141"/>
  <c r="F140"/>
  <c r="F139"/>
  <c r="F138"/>
  <c r="F136"/>
  <c r="F135"/>
  <c r="F134"/>
  <c r="F132"/>
  <c r="F131"/>
  <c r="F130"/>
  <c r="F129"/>
  <c r="F128"/>
  <c r="F127"/>
  <c r="F126"/>
  <c r="F125"/>
  <c r="F124"/>
  <c r="F120"/>
  <c r="F121"/>
  <c r="F122"/>
  <c r="F119"/>
  <c r="F118"/>
  <c r="F116"/>
  <c r="F115"/>
  <c r="F114"/>
  <c r="F112"/>
  <c r="F111"/>
  <c r="F110"/>
  <c r="F109"/>
  <c r="F108"/>
  <c r="F107"/>
  <c r="F106"/>
  <c r="F105"/>
  <c r="F104"/>
  <c r="F102"/>
  <c r="F101"/>
  <c r="F100"/>
  <c r="F99"/>
  <c r="F98"/>
  <c r="F97"/>
  <c r="F96"/>
  <c r="F95"/>
  <c r="F94"/>
  <c r="F87"/>
  <c r="F88"/>
  <c r="F89"/>
  <c r="F90"/>
  <c r="F91"/>
  <c r="F92"/>
  <c r="C113"/>
  <c r="E113"/>
  <c r="B113"/>
  <c r="B93"/>
  <c r="F81"/>
  <c r="F80"/>
  <c r="F79"/>
  <c r="F78"/>
  <c r="F77"/>
  <c r="F76"/>
  <c r="F75"/>
  <c r="F73"/>
  <c r="F72"/>
  <c r="F71"/>
  <c r="F69"/>
  <c r="F68"/>
  <c r="F67"/>
  <c r="F66"/>
  <c r="F65"/>
  <c r="F64"/>
  <c r="F63"/>
  <c r="F62"/>
  <c r="F60"/>
  <c r="F59"/>
  <c r="F56"/>
  <c r="F55"/>
  <c r="F54"/>
  <c r="F53"/>
  <c r="F52"/>
  <c r="F51"/>
  <c r="F50"/>
  <c r="F49"/>
  <c r="F48"/>
  <c r="F46"/>
  <c r="F45"/>
  <c r="F44"/>
  <c r="F43"/>
  <c r="F42"/>
  <c r="F41"/>
  <c r="F40"/>
  <c r="F39"/>
  <c r="F38"/>
  <c r="F36"/>
  <c r="F35"/>
  <c r="F34"/>
  <c r="F33"/>
  <c r="F32"/>
  <c r="F31"/>
  <c r="F30"/>
  <c r="F29"/>
  <c r="F28"/>
  <c r="F26"/>
  <c r="F25"/>
  <c r="F24"/>
  <c r="F23"/>
  <c r="F22"/>
  <c r="F21"/>
  <c r="F20"/>
  <c r="F19"/>
  <c r="F18"/>
  <c r="G81"/>
  <c r="G80"/>
  <c r="G79"/>
  <c r="G78"/>
  <c r="G77"/>
  <c r="G73"/>
  <c r="G72"/>
  <c r="G71"/>
  <c r="G70"/>
  <c r="G68"/>
  <c r="G67"/>
  <c r="G66"/>
  <c r="G65"/>
  <c r="G64"/>
  <c r="G63"/>
  <c r="G62"/>
  <c r="G60"/>
  <c r="G59"/>
  <c r="G56"/>
  <c r="G46"/>
  <c r="G45"/>
  <c r="G44"/>
  <c r="G43"/>
  <c r="G36"/>
  <c r="F10"/>
  <c r="F11"/>
  <c r="F12"/>
  <c r="F13"/>
  <c r="F14"/>
  <c r="F15"/>
  <c r="F16"/>
  <c r="E9"/>
  <c r="F9" s="1"/>
  <c r="D81"/>
  <c r="D80"/>
  <c r="D79"/>
  <c r="D78"/>
  <c r="D77"/>
  <c r="D76"/>
  <c r="G76" s="1"/>
  <c r="D75"/>
  <c r="G75" s="1"/>
  <c r="D73"/>
  <c r="D72"/>
  <c r="D71"/>
  <c r="D69"/>
  <c r="G69" s="1"/>
  <c r="D68"/>
  <c r="D67"/>
  <c r="D66"/>
  <c r="D65"/>
  <c r="D64"/>
  <c r="D63"/>
  <c r="D62"/>
  <c r="D60"/>
  <c r="D59"/>
  <c r="D58"/>
  <c r="G58" s="1"/>
  <c r="D56"/>
  <c r="D55"/>
  <c r="G55" s="1"/>
  <c r="D54"/>
  <c r="G54" s="1"/>
  <c r="D53"/>
  <c r="D52"/>
  <c r="G52" s="1"/>
  <c r="D51"/>
  <c r="G51" s="1"/>
  <c r="D50"/>
  <c r="G50" s="1"/>
  <c r="D49"/>
  <c r="G49" s="1"/>
  <c r="D48"/>
  <c r="G48" s="1"/>
  <c r="D46"/>
  <c r="D45"/>
  <c r="D44"/>
  <c r="D43"/>
  <c r="D42"/>
  <c r="G42" s="1"/>
  <c r="D41"/>
  <c r="G41" s="1"/>
  <c r="D40"/>
  <c r="G40" s="1"/>
  <c r="D39"/>
  <c r="G39" s="1"/>
  <c r="D38"/>
  <c r="G38" s="1"/>
  <c r="D36"/>
  <c r="D35"/>
  <c r="G35" s="1"/>
  <c r="D34"/>
  <c r="G34" s="1"/>
  <c r="D33"/>
  <c r="G33" s="1"/>
  <c r="D32"/>
  <c r="G32" s="1"/>
  <c r="D31"/>
  <c r="G31" s="1"/>
  <c r="D30"/>
  <c r="G30" s="1"/>
  <c r="D29"/>
  <c r="G29" s="1"/>
  <c r="D28"/>
  <c r="G28" s="1"/>
  <c r="D19"/>
  <c r="G19" s="1"/>
  <c r="D20"/>
  <c r="G20" s="1"/>
  <c r="D21"/>
  <c r="G21" s="1"/>
  <c r="D22"/>
  <c r="G22" s="1"/>
  <c r="D23"/>
  <c r="G23" s="1"/>
  <c r="D25"/>
  <c r="G25" s="1"/>
  <c r="D26"/>
  <c r="G26" s="1"/>
  <c r="D18"/>
  <c r="G18" s="1"/>
  <c r="D16"/>
  <c r="G16" s="1"/>
  <c r="G133" l="1"/>
  <c r="D103"/>
  <c r="G123"/>
  <c r="G106"/>
  <c r="G103"/>
  <c r="G85"/>
  <c r="G53"/>
  <c r="F47"/>
  <c r="D15"/>
  <c r="G15" s="1"/>
  <c r="F86"/>
  <c r="F85" s="1"/>
  <c r="E85"/>
  <c r="D93"/>
  <c r="F113"/>
  <c r="D14" l="1"/>
  <c r="G14" s="1"/>
  <c r="D13" l="1"/>
  <c r="G13" s="1"/>
  <c r="D12" l="1"/>
  <c r="G12" s="1"/>
  <c r="D11" l="1"/>
  <c r="G11" s="1"/>
  <c r="C9" l="1"/>
  <c r="G10" l="1"/>
  <c r="D9"/>
  <c r="G9" s="1"/>
  <c r="B61" l="1"/>
  <c r="C85" l="1"/>
  <c r="B9" l="1"/>
  <c r="B17"/>
  <c r="C17"/>
  <c r="D17"/>
  <c r="E17"/>
  <c r="F17"/>
  <c r="B27"/>
  <c r="C27"/>
  <c r="D27"/>
  <c r="E27"/>
  <c r="F27"/>
  <c r="B37"/>
  <c r="C37"/>
  <c r="D37"/>
  <c r="E37"/>
  <c r="F37"/>
  <c r="B47"/>
  <c r="C47"/>
  <c r="D47"/>
  <c r="E47"/>
  <c r="B57"/>
  <c r="C57"/>
  <c r="D57"/>
  <c r="E57"/>
  <c r="F57"/>
  <c r="C61"/>
  <c r="D61"/>
  <c r="E61"/>
  <c r="F61"/>
  <c r="B70"/>
  <c r="C70"/>
  <c r="D70"/>
  <c r="E70"/>
  <c r="F70"/>
  <c r="B74"/>
  <c r="C74"/>
  <c r="D74"/>
  <c r="E74"/>
  <c r="F74"/>
  <c r="C93"/>
  <c r="E93"/>
  <c r="F93"/>
  <c r="B103"/>
  <c r="C103"/>
  <c r="E103"/>
  <c r="F103"/>
  <c r="B123"/>
  <c r="C123"/>
  <c r="D123"/>
  <c r="E123"/>
  <c r="F123"/>
  <c r="B133"/>
  <c r="C133"/>
  <c r="D133"/>
  <c r="E133"/>
  <c r="F133"/>
  <c r="B137"/>
  <c r="C137"/>
  <c r="D137"/>
  <c r="E137"/>
  <c r="F137"/>
  <c r="B146"/>
  <c r="C146"/>
  <c r="D146"/>
  <c r="E146"/>
  <c r="F146"/>
  <c r="B150"/>
  <c r="C150"/>
  <c r="D150"/>
  <c r="E150"/>
  <c r="F150"/>
  <c r="G74" l="1"/>
  <c r="G17"/>
  <c r="E84"/>
  <c r="G93"/>
  <c r="G61"/>
  <c r="E8"/>
  <c r="G57"/>
  <c r="G47"/>
  <c r="D84"/>
  <c r="G37"/>
  <c r="D8"/>
  <c r="B84"/>
  <c r="C84"/>
  <c r="B8"/>
  <c r="C8"/>
  <c r="F84"/>
  <c r="F8"/>
  <c r="G27"/>
  <c r="B159" l="1"/>
  <c r="G8"/>
  <c r="C159"/>
  <c r="G84"/>
  <c r="E159"/>
  <c r="F159"/>
  <c r="G159" l="1"/>
</calcChain>
</file>

<file path=xl/sharedStrings.xml><?xml version="1.0" encoding="utf-8"?>
<sst xmlns="http://schemas.openxmlformats.org/spreadsheetml/2006/main" count="162" uniqueCount="89">
  <si>
    <t xml:space="preserve">Modificado </t>
  </si>
  <si>
    <t>Devengado</t>
  </si>
  <si>
    <t>Egresos</t>
  </si>
  <si>
    <t>Concepto (c)</t>
  </si>
  <si>
    <t>(PESOS)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</si>
  <si>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</si>
  <si>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</si>
  <si>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</si>
  <si>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</si>
  <si>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</si>
  <si>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</si>
  <si>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</si>
  <si>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</si>
  <si>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</si>
  <si>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</si>
  <si>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</si>
  <si>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</si>
  <si>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</si>
  <si>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</si>
  <si>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</si>
  <si>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</si>
  <si>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</si>
  <si>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</si>
  <si>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</si>
  <si>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</si>
  <si>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</si>
  <si>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</si>
  <si>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</si>
  <si>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</si>
  <si>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</si>
  <si>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</si>
  <si>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</si>
  <si>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</si>
  <si>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</si>
  <si>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</si>
  <si>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</si>
  <si>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</si>
  <si>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</si>
  <si>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</si>
  <si>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</si>
  <si>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</si>
  <si>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</si>
  <si>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</si>
  <si>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</si>
  <si>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</si>
  <si>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</si>
  <si>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</si>
  <si>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</si>
  <si>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</si>
  <si>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</si>
  <si>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</si>
  <si>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</si>
  <si>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</si>
  <si>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</si>
  <si>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</si>
  <si>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</si>
  <si>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</si>
  <si>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</si>
  <si>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</si>
  <si>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</si>
  <si>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</si>
  <si>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</si>
  <si>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</si>
  <si>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</si>
  <si>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</si>
  <si>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</si>
  <si>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</si>
  <si>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</si>
  <si>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</si>
  <si>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</si>
  <si>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</si>
  <si>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</si>
  <si>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</si>
  <si>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</si>
  <si>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</si>
  <si>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</si>
  <si>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</si>
  <si>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</si>
  <si>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</si>
  <si>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</si>
  <si>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</si>
  <si>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</si>
  <si>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 xml:space="preserve">Ampliaciones/ (Reducciones) </t>
  </si>
  <si>
    <t>Aprobado (d)</t>
  </si>
  <si>
    <t>Subejercicio (e)</t>
  </si>
  <si>
    <t xml:space="preserve">Clasificación por Objeto del Gasto (Capítulo y Concepto) </t>
  </si>
  <si>
    <t>Estado Analítico del Ejercicio del Presupuesto de Egresos Detallado - LDF</t>
  </si>
  <si>
    <t>Del 1 de enero al 31 de marzo de 2020</t>
  </si>
  <si>
    <t>MUNICIPIO DE JUAREZ, CHIHUAHUA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</si>
</sst>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* #,##0_-;\-* #,##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7" fillId="2" borderId="0" applyNumberFormat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ont="0" applyFill="0" applyBorder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1" fillId="0" borderId="0"/>
  </cellStyleXfs>
  <cellXfs count="55">
    <xf numFmtId="0" fontId="0" fillId="0" borderId="0" xfId="0"/>
    <xf numFmtId="43" fontId="0" fillId="0" borderId="0" xfId="1" applyFont="1"/>
    <xf numFmtId="166" fontId="0" fillId="0" borderId="0" xfId="1" applyNumberFormat="1" applyFont="1"/>
    <xf numFmtId="166" fontId="0" fillId="0" borderId="0" xfId="0" applyNumberFormat="1"/>
    <xf numFmtId="43" fontId="0" fillId="0" borderId="0" xfId="0" applyNumberFormat="1"/>
    <xf numFmtId="0" fontId="13" fillId="0" borderId="0" xfId="0" applyFont="1"/>
    <xf numFmtId="43" fontId="13" fillId="0" borderId="0" xfId="1" applyFont="1"/>
    <xf numFmtId="166" fontId="13" fillId="0" borderId="0" xfId="0" applyNumberFormat="1" applyFont="1"/>
    <xf numFmtId="43" fontId="13" fillId="0" borderId="0" xfId="0" applyNumberFormat="1" applyFont="1"/>
    <xf numFmtId="38" fontId="14" fillId="5" borderId="4" xfId="1" applyNumberFormat="1" applyFont="1" applyFill="1" applyBorder="1" applyAlignment="1" applyProtection="1">
      <alignment horizontal="right"/>
      <protection locked="0"/>
    </xf>
    <xf numFmtId="37" fontId="0" fillId="0" borderId="0" xfId="0" applyNumberFormat="1"/>
    <xf numFmtId="0" fontId="12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/>
    </xf>
    <xf numFmtId="37" fontId="5" fillId="0" borderId="8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indent="1"/>
    </xf>
    <xf numFmtId="37" fontId="6" fillId="0" borderId="10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indent="3"/>
    </xf>
    <xf numFmtId="37" fontId="5" fillId="0" borderId="10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 indent="3"/>
    </xf>
    <xf numFmtId="0" fontId="5" fillId="0" borderId="9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indent="5"/>
    </xf>
    <xf numFmtId="0" fontId="6" fillId="0" borderId="11" xfId="0" applyFont="1" applyBorder="1" applyAlignment="1">
      <alignment vertical="center"/>
    </xf>
    <xf numFmtId="37" fontId="5" fillId="0" borderId="12" xfId="1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15" fillId="5" borderId="9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left" vertical="center" indent="1"/>
    </xf>
    <xf numFmtId="0" fontId="6" fillId="5" borderId="9" xfId="0" applyFont="1" applyFill="1" applyBorder="1" applyAlignment="1">
      <alignment horizontal="left" vertical="center" indent="3"/>
    </xf>
    <xf numFmtId="0" fontId="6" fillId="5" borderId="9" xfId="0" applyFont="1" applyFill="1" applyBorder="1" applyAlignment="1">
      <alignment horizontal="left" vertical="center" wrapText="1" indent="3"/>
    </xf>
    <xf numFmtId="0" fontId="5" fillId="5" borderId="9" xfId="0" applyFont="1" applyFill="1" applyBorder="1" applyAlignment="1">
      <alignment horizontal="left" vertical="center" wrapText="1" indent="1"/>
    </xf>
    <xf numFmtId="0" fontId="6" fillId="5" borderId="9" xfId="0" applyFont="1" applyFill="1" applyBorder="1" applyAlignment="1">
      <alignment horizontal="left" vertical="center" indent="5"/>
    </xf>
    <xf numFmtId="0" fontId="6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166" fontId="6" fillId="0" borderId="15" xfId="1" applyNumberFormat="1" applyFont="1" applyBorder="1" applyAlignment="1">
      <alignment horizontal="center" vertical="center"/>
    </xf>
    <xf numFmtId="37" fontId="6" fillId="0" borderId="0" xfId="1" applyNumberFormat="1" applyFont="1" applyBorder="1" applyAlignment="1">
      <alignment horizontal="right" vertical="center"/>
    </xf>
    <xf numFmtId="37" fontId="5" fillId="0" borderId="3" xfId="1" applyNumberFormat="1" applyFont="1" applyBorder="1" applyAlignment="1">
      <alignment horizontal="right" vertical="center"/>
    </xf>
    <xf numFmtId="37" fontId="6" fillId="5" borderId="0" xfId="1" applyNumberFormat="1" applyFont="1" applyFill="1" applyBorder="1" applyAlignment="1">
      <alignment horizontal="right" vertical="center"/>
    </xf>
    <xf numFmtId="166" fontId="6" fillId="0" borderId="16" xfId="1" applyNumberFormat="1" applyFont="1" applyBorder="1" applyAlignment="1">
      <alignment horizontal="center" vertical="center"/>
    </xf>
    <xf numFmtId="37" fontId="5" fillId="0" borderId="17" xfId="1" applyNumberFormat="1" applyFont="1" applyBorder="1" applyAlignment="1">
      <alignment horizontal="right" vertical="center"/>
    </xf>
    <xf numFmtId="37" fontId="6" fillId="0" borderId="4" xfId="1" applyNumberFormat="1" applyFont="1" applyBorder="1" applyAlignment="1">
      <alignment horizontal="right" vertical="center"/>
    </xf>
    <xf numFmtId="37" fontId="5" fillId="0" borderId="4" xfId="1" applyNumberFormat="1" applyFont="1" applyBorder="1" applyAlignment="1">
      <alignment horizontal="right" vertical="center"/>
    </xf>
    <xf numFmtId="37" fontId="5" fillId="0" borderId="18" xfId="1" applyNumberFormat="1" applyFont="1" applyBorder="1" applyAlignment="1">
      <alignment horizontal="right" vertical="center"/>
    </xf>
    <xf numFmtId="37" fontId="5" fillId="0" borderId="19" xfId="1" applyNumberFormat="1" applyFont="1" applyBorder="1" applyAlignment="1">
      <alignment horizontal="right" vertical="center"/>
    </xf>
    <xf numFmtId="37" fontId="5" fillId="5" borderId="4" xfId="1" applyNumberFormat="1" applyFont="1" applyFill="1" applyBorder="1" applyAlignment="1">
      <alignment horizontal="right" vertical="center"/>
    </xf>
    <xf numFmtId="37" fontId="6" fillId="5" borderId="4" xfId="1" applyNumberFormat="1" applyFont="1" applyFill="1" applyBorder="1" applyAlignment="1">
      <alignment horizontal="right" vertical="center"/>
    </xf>
    <xf numFmtId="166" fontId="6" fillId="0" borderId="6" xfId="1" applyNumberFormat="1" applyFont="1" applyBorder="1" applyAlignment="1">
      <alignment horizontal="center" vertical="center"/>
    </xf>
    <xf numFmtId="37" fontId="5" fillId="0" borderId="20" xfId="1" applyNumberFormat="1" applyFont="1" applyBorder="1" applyAlignment="1">
      <alignment horizontal="right" vertical="center"/>
    </xf>
    <xf numFmtId="37" fontId="5" fillId="0" borderId="0" xfId="1" applyNumberFormat="1" applyFont="1" applyBorder="1" applyAlignment="1">
      <alignment horizontal="right" vertical="center"/>
    </xf>
    <xf numFmtId="37" fontId="5" fillId="0" borderId="1" xfId="1" applyNumberFormat="1" applyFont="1" applyBorder="1" applyAlignment="1">
      <alignment horizontal="right" vertical="center"/>
    </xf>
    <xf numFmtId="37" fontId="5" fillId="5" borderId="0" xfId="1" applyNumberFormat="1" applyFont="1" applyFill="1" applyBorder="1" applyAlignment="1">
      <alignment horizontal="right" vertical="center"/>
    </xf>
    <xf numFmtId="37" fontId="5" fillId="0" borderId="21" xfId="1" applyNumberFormat="1" applyFont="1" applyBorder="1" applyAlignment="1">
      <alignment horizontal="right" vertical="center"/>
    </xf>
    <xf numFmtId="0" fontId="12" fillId="4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177">
    <cellStyle name="Comma" xfId="1" builtinId="3"/>
    <cellStyle name="Hipervínculo 2" xfId="4"/>
    <cellStyle name="Incorrecto 2" xfId="26"/>
    <cellStyle name="Millares 10" xfId="27"/>
    <cellStyle name="Millares 11" xfId="5"/>
    <cellStyle name="Millares 2" xfId="3"/>
    <cellStyle name="Millares 2 2" xfId="6"/>
    <cellStyle name="Millares 2 2 2" xfId="7"/>
    <cellStyle name="Millares 2 2 2 2" xfId="28"/>
    <cellStyle name="Millares 2 2 3" xfId="29"/>
    <cellStyle name="Millares 2 3" xfId="30"/>
    <cellStyle name="Millares 3" xfId="8"/>
    <cellStyle name="Millares 3 2" xfId="9"/>
    <cellStyle name="Millares 3 3" xfId="25"/>
    <cellStyle name="Millares 3 3 2" xfId="31"/>
    <cellStyle name="Millares 3 3 2 2" xfId="32"/>
    <cellStyle name="Millares 3 3 3" xfId="33"/>
    <cellStyle name="Millares 3 3 4" xfId="34"/>
    <cellStyle name="Millares 3 4" xfId="35"/>
    <cellStyle name="Millares 3 4 2" xfId="36"/>
    <cellStyle name="Millares 3 5" xfId="37"/>
    <cellStyle name="Millares 3 5 2" xfId="38"/>
    <cellStyle name="Millares 3 6" xfId="39"/>
    <cellStyle name="Millares 4" xfId="10"/>
    <cellStyle name="Millares 4 2" xfId="40"/>
    <cellStyle name="Millares 4 2 2" xfId="41"/>
    <cellStyle name="Millares 4 3" xfId="42"/>
    <cellStyle name="Millares 5" xfId="11"/>
    <cellStyle name="Millares 5 2" xfId="43"/>
    <cellStyle name="Millares 5 2 2" xfId="44"/>
    <cellStyle name="Millares 5 3" xfId="45"/>
    <cellStyle name="Millares 6" xfId="12"/>
    <cellStyle name="Millares 6 2" xfId="46"/>
    <cellStyle name="Millares 6 2 2" xfId="47"/>
    <cellStyle name="Millares 6 3" xfId="48"/>
    <cellStyle name="Millares 7" xfId="49"/>
    <cellStyle name="Millares 7 2" xfId="50"/>
    <cellStyle name="Millares 7 2 2" xfId="51"/>
    <cellStyle name="Millares 7 2 2 2" xfId="52"/>
    <cellStyle name="Millares 7 2 3" xfId="53"/>
    <cellStyle name="Millares 7 3" xfId="54"/>
    <cellStyle name="Millares 8" xfId="55"/>
    <cellStyle name="Millares 8 2" xfId="56"/>
    <cellStyle name="Millares 8 2 2" xfId="57"/>
    <cellStyle name="Millares 8 3" xfId="58"/>
    <cellStyle name="Millares 9" xfId="59"/>
    <cellStyle name="Moneda 2" xfId="13"/>
    <cellStyle name="Moneda 2 2" xfId="60"/>
    <cellStyle name="Moneda 2 2 2" xfId="61"/>
    <cellStyle name="Moneda 2 2 2 2" xfId="62"/>
    <cellStyle name="Moneda 2 2 3" xfId="63"/>
    <cellStyle name="Moneda 2 3" xfId="64"/>
    <cellStyle name="Moneda 2 3 2" xfId="65"/>
    <cellStyle name="Moneda 2 3 2 2" xfId="66"/>
    <cellStyle name="Moneda 2 3 3" xfId="67"/>
    <cellStyle name="Moneda 2 3 4" xfId="68"/>
    <cellStyle name="Moneda 2 4" xfId="69"/>
    <cellStyle name="Moneda 2 4 2" xfId="70"/>
    <cellStyle name="Moneda 2 5" xfId="71"/>
    <cellStyle name="Moneda 2 5 2" xfId="72"/>
    <cellStyle name="Moneda 2 5 2 2" xfId="73"/>
    <cellStyle name="Moneda 2 5 3" xfId="74"/>
    <cellStyle name="Moneda 2 6" xfId="75"/>
    <cellStyle name="Moneda 2 6 2" xfId="76"/>
    <cellStyle name="Moneda 2 7" xfId="77"/>
    <cellStyle name="Moneda 3" xfId="78"/>
    <cellStyle name="Moneda 3 2" xfId="79"/>
    <cellStyle name="Moneda 4" xfId="80"/>
    <cellStyle name="Moneda 4 2" xfId="81"/>
    <cellStyle name="Moneda 4 2 2" xfId="82"/>
    <cellStyle name="Moneda 4 3" xfId="83"/>
    <cellStyle name="Moneda 4 3 2" xfId="84"/>
    <cellStyle name="Moneda 4 4" xfId="85"/>
    <cellStyle name="Moneda 5" xfId="86"/>
    <cellStyle name="Moneda 6" xfId="14"/>
    <cellStyle name="Moneda 7" xfId="175"/>
    <cellStyle name="Normal" xfId="0" builtinId="0"/>
    <cellStyle name="Normal 10" xfId="87"/>
    <cellStyle name="Normal 10 2" xfId="88"/>
    <cellStyle name="Normal 10 2 2" xfId="89"/>
    <cellStyle name="Normal 10 2 2 2" xfId="90"/>
    <cellStyle name="Normal 10 2 3" xfId="91"/>
    <cellStyle name="Normal 10 3" xfId="92"/>
    <cellStyle name="Normal 10 3 2" xfId="93"/>
    <cellStyle name="Normal 10 4" xfId="94"/>
    <cellStyle name="Normal 11" xfId="24"/>
    <cellStyle name="Normal 11 2" xfId="95"/>
    <cellStyle name="Normal 11 2 2" xfId="96"/>
    <cellStyle name="Normal 11 2 2 2" xfId="97"/>
    <cellStyle name="Normal 11 2 3" xfId="98"/>
    <cellStyle name="Normal 11 2 4" xfId="99"/>
    <cellStyle name="Normal 11 3" xfId="100"/>
    <cellStyle name="Normal 11 4" xfId="101"/>
    <cellStyle name="Normal 12" xfId="102"/>
    <cellStyle name="Normal 13" xfId="103"/>
    <cellStyle name="Normal 14" xfId="104"/>
    <cellStyle name="Normal 15" xfId="105"/>
    <cellStyle name="Normal 16" xfId="174"/>
    <cellStyle name="Normal 17" xfId="176"/>
    <cellStyle name="Normal 2" xfId="2"/>
    <cellStyle name="Normal 2 2" xfId="15"/>
    <cellStyle name="Normal 2 2 2" xfId="106"/>
    <cellStyle name="Normal 2 2 3" xfId="107"/>
    <cellStyle name="Normal 2 2 3 2" xfId="108"/>
    <cellStyle name="Normal 2 2 3 2 2" xfId="109"/>
    <cellStyle name="Normal 2 2 3 3" xfId="110"/>
    <cellStyle name="Normal 2 2 4" xfId="111"/>
    <cellStyle name="Normal 2 2 4 2" xfId="112"/>
    <cellStyle name="Normal 2 2 4 2 2" xfId="113"/>
    <cellStyle name="Normal 2 2 4 3" xfId="114"/>
    <cellStyle name="Normal 2 3" xfId="115"/>
    <cellStyle name="Normal 2 3 2" xfId="116"/>
    <cellStyle name="Normal 2 3 2 2" xfId="117"/>
    <cellStyle name="Normal 2 3 2 2 2" xfId="118"/>
    <cellStyle name="Normal 2 3 2 3" xfId="119"/>
    <cellStyle name="Normal 2 3 3" xfId="120"/>
    <cellStyle name="Normal 2 3 3 2" xfId="121"/>
    <cellStyle name="Normal 2 3 4" xfId="122"/>
    <cellStyle name="Normal 2 3 5" xfId="123"/>
    <cellStyle name="Normal 2 4" xfId="124"/>
    <cellStyle name="Normal 2 4 2" xfId="125"/>
    <cellStyle name="Normal 2 4 2 2" xfId="126"/>
    <cellStyle name="Normal 2 4 3" xfId="127"/>
    <cellStyle name="Normal 2 4 4" xfId="128"/>
    <cellStyle name="Normal 2 5" xfId="129"/>
    <cellStyle name="Normal 3" xfId="16"/>
    <cellStyle name="Normal 3 2" xfId="17"/>
    <cellStyle name="Normal 3 2 2" xfId="130"/>
    <cellStyle name="Normal 3 3" xfId="131"/>
    <cellStyle name="Normal 3 3 2" xfId="132"/>
    <cellStyle name="Normal 3 3 2 2" xfId="133"/>
    <cellStyle name="Normal 3 3 3" xfId="134"/>
    <cellStyle name="Normal 3 4" xfId="135"/>
    <cellStyle name="Normal 3 4 2" xfId="136"/>
    <cellStyle name="Normal 3 5" xfId="137"/>
    <cellStyle name="Normal 4" xfId="18"/>
    <cellStyle name="Normal 4 2" xfId="138"/>
    <cellStyle name="Normal 4 2 2" xfId="139"/>
    <cellStyle name="Normal 4 3" xfId="140"/>
    <cellStyle name="Normal 4 3 2" xfId="141"/>
    <cellStyle name="Normal 4 4" xfId="142"/>
    <cellStyle name="Normal 5" xfId="19"/>
    <cellStyle name="Normal 5 2" xfId="143"/>
    <cellStyle name="Normal 5 2 2" xfId="144"/>
    <cellStyle name="Normal 5 3" xfId="145"/>
    <cellStyle name="Normal 6" xfId="20"/>
    <cellStyle name="Normal 65" xfId="23"/>
    <cellStyle name="Normal 7" xfId="146"/>
    <cellStyle name="Normal 7 2" xfId="147"/>
    <cellStyle name="Normal 7 2 2" xfId="148"/>
    <cellStyle name="Normal 7 2 2 2" xfId="149"/>
    <cellStyle name="Normal 7 2 3" xfId="150"/>
    <cellStyle name="Normal 7 3" xfId="151"/>
    <cellStyle name="Normal 7 3 2" xfId="152"/>
    <cellStyle name="Normal 7 4" xfId="153"/>
    <cellStyle name="Normal 8" xfId="154"/>
    <cellStyle name="Normal 8 2" xfId="155"/>
    <cellStyle name="Normal 8 2 2" xfId="156"/>
    <cellStyle name="Normal 8 2 2 2" xfId="157"/>
    <cellStyle name="Normal 8 2 3" xfId="158"/>
    <cellStyle name="Normal 8 3" xfId="159"/>
    <cellStyle name="Normal 8 3 2" xfId="160"/>
    <cellStyle name="Normal 8 4" xfId="161"/>
    <cellStyle name="Normal 9" xfId="162"/>
    <cellStyle name="Notas 2" xfId="163"/>
    <cellStyle name="Notas 2 2" xfId="164"/>
    <cellStyle name="Notas 2 2 2" xfId="165"/>
    <cellStyle name="Notas 2 3" xfId="166"/>
    <cellStyle name="Notas 3" xfId="167"/>
    <cellStyle name="Notas 3 2" xfId="168"/>
    <cellStyle name="Porcentaje 2" xfId="21"/>
    <cellStyle name="Porcentaje 2 2" xfId="169"/>
    <cellStyle name="Porcentaje 2 2 2" xfId="170"/>
    <cellStyle name="Porcentaje 2 3" xfId="171"/>
    <cellStyle name="Porcentaje 3" xfId="172"/>
    <cellStyle name="Porcentaje 4" xfId="173"/>
    <cellStyle name="Porcentual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K162"/>
  <sheetViews>
    <sheetView showGridLines="0" tabSelected="1" zoomScale="90" zoomScaleNormal="90" workbookViewId="0">
      <selection activeCell="B157" sqref="B157"/>
    </sheetView>
  </sheetViews>
  <sheetFormatPr defaultColWidth="11.42578125" defaultRowHeight="15"/>
  <cols>
    <col min="1" max="1" width="52.28515625" customWidth="1"/>
    <col min="2" max="2" width="13.42578125" bestFit="1" customWidth="1"/>
    <col min="3" max="3" width="17" bestFit="1" customWidth="1"/>
    <col min="4" max="4" width="13.42578125" bestFit="1" customWidth="1"/>
    <col min="5" max="6" width="12.7109375" bestFit="1" customWidth="1"/>
    <col min="7" max="7" width="14.140625" bestFit="1" customWidth="1"/>
    <col min="8" max="8" width="12.5703125" bestFit="1" customWidth="1"/>
    <col min="9" max="11" width="16.85546875" bestFit="1" customWidth="1"/>
  </cols>
  <sheetData>
    <row r="1" spans="1:11">
      <c r="A1" s="54" t="s">
        <v>88</v>
      </c>
      <c r="B1" s="54"/>
      <c r="C1" s="54"/>
      <c r="D1" s="54"/>
      <c r="E1" s="54"/>
      <c r="F1" s="54"/>
      <c r="G1" s="54"/>
    </row>
    <row r="2" spans="1:11">
      <c r="A2" s="54" t="s">
        <v>86</v>
      </c>
      <c r="B2" s="54"/>
      <c r="C2" s="54"/>
      <c r="D2" s="54"/>
      <c r="E2" s="54"/>
      <c r="F2" s="54"/>
      <c r="G2" s="54"/>
    </row>
    <row r="3" spans="1:11">
      <c r="A3" s="54" t="s">
        <v>85</v>
      </c>
      <c r="B3" s="54"/>
      <c r="C3" s="54"/>
      <c r="D3" s="54"/>
      <c r="E3" s="54"/>
      <c r="F3" s="54"/>
      <c r="G3" s="54"/>
    </row>
    <row r="4" spans="1:11">
      <c r="A4" s="54" t="s">
        <v>87</v>
      </c>
      <c r="B4" s="54"/>
      <c r="C4" s="54"/>
      <c r="D4" s="54"/>
      <c r="E4" s="54"/>
      <c r="F4" s="54"/>
      <c r="G4" s="54"/>
    </row>
    <row r="5" spans="1:11">
      <c r="A5" s="54" t="s">
        <v>4</v>
      </c>
      <c r="B5" s="54"/>
      <c r="C5" s="54"/>
      <c r="D5" s="54"/>
      <c r="E5" s="54"/>
      <c r="F5" s="54"/>
      <c r="G5" s="54"/>
    </row>
    <row r="6" spans="1:11">
      <c r="A6" s="53" t="s">
        <v>3</v>
      </c>
      <c r="B6" s="53" t="s">
        <v>2</v>
      </c>
      <c r="C6" s="53"/>
      <c r="D6" s="53"/>
      <c r="E6" s="53"/>
      <c r="F6" s="53"/>
      <c r="G6" s="53" t="s">
        <v>84</v>
      </c>
    </row>
    <row r="7" spans="1:11" ht="30.75" customHeight="1">
      <c r="A7" s="53"/>
      <c r="B7" s="11" t="s">
        <v>83</v>
      </c>
      <c r="C7" s="12" t="s">
        <v>82</v>
      </c>
      <c r="D7" s="11" t="s">
        <v>0</v>
      </c>
      <c r="E7" s="11" t="s">
        <v>1</v>
      </c>
      <c r="F7" s="11" t="s">
        <v>81</v>
      </c>
      <c r="G7" s="53"/>
    </row>
    <row r="8" spans="1:11">
      <c r="A8" s="13" t="s">
        <v>80</v>
      </c>
      <c r="B8" s="40">
        <f>B9+B17+B27+B37+B47+B57+B61+B70+B74</f>
        <v>1104198953</v>
      </c>
      <c r="C8" s="48">
        <f>C9+C17+C27+C37+C47+C57+C61+C70+C74</f>
        <v>0</v>
      </c>
      <c r="D8" s="40">
        <f>D9+D17+D27+D37+D47+D57+D61+D70+D74</f>
        <v>1104198953</v>
      </c>
      <c r="E8" s="48">
        <f>E9+E17+E27+E37+E47+E57+E61+E70+E74</f>
        <v>785665621.58000004</v>
      </c>
      <c r="F8" s="40">
        <f>F9+F17+F27+F37+F47+F57+F61+F70+F74</f>
        <v>785665621.58000004</v>
      </c>
      <c r="G8" s="14">
        <f>D8-E8</f>
        <v>318533331.41999996</v>
      </c>
      <c r="I8" s="2"/>
      <c r="J8" s="2"/>
      <c r="K8" s="2"/>
    </row>
    <row r="9" spans="1:11">
      <c r="A9" s="15" t="s">
        <v>78</v>
      </c>
      <c r="B9" s="41">
        <f>SUM(B10:B16)</f>
        <v>492268261</v>
      </c>
      <c r="C9" s="36">
        <f t="shared" ref="C9:E9" si="0">SUM(C10:C16)</f>
        <v>0</v>
      </c>
      <c r="D9" s="41">
        <f t="shared" si="0"/>
        <v>492268261</v>
      </c>
      <c r="E9" s="36">
        <f t="shared" si="0"/>
        <v>341136915.30999994</v>
      </c>
      <c r="F9" s="41">
        <f>E9</f>
        <v>341136915.30999994</v>
      </c>
      <c r="G9" s="16">
        <f t="shared" ref="G9:G71" si="1">D9-E9</f>
        <v>151131345.69000006</v>
      </c>
    </row>
    <row r="10" spans="1:11">
      <c r="A10" s="17" t="s">
        <v>77</v>
      </c>
      <c r="B10" s="9">
        <v>322105317.00999999</v>
      </c>
      <c r="C10" s="36">
        <v>0</v>
      </c>
      <c r="D10" s="41">
        <f t="shared" ref="D10:D16" si="2">SUM(B10:C10)</f>
        <v>322105317.00999999</v>
      </c>
      <c r="E10" s="36">
        <v>206011112.94</v>
      </c>
      <c r="F10" s="41">
        <f t="shared" ref="F10:F75" si="3">E10</f>
        <v>206011112.94</v>
      </c>
      <c r="G10" s="16">
        <f t="shared" si="1"/>
        <v>116094204.06999999</v>
      </c>
      <c r="I10" s="1"/>
    </row>
    <row r="11" spans="1:11">
      <c r="A11" s="17" t="s">
        <v>76</v>
      </c>
      <c r="B11" s="9">
        <v>27217188.48</v>
      </c>
      <c r="C11" s="36">
        <v>0</v>
      </c>
      <c r="D11" s="41">
        <f t="shared" si="2"/>
        <v>27217188.48</v>
      </c>
      <c r="E11" s="36">
        <v>22107554.969999999</v>
      </c>
      <c r="F11" s="41">
        <f t="shared" si="3"/>
        <v>22107554.969999999</v>
      </c>
      <c r="G11" s="16">
        <f t="shared" si="1"/>
        <v>5109633.5100000016</v>
      </c>
      <c r="I11" s="1"/>
    </row>
    <row r="12" spans="1:11">
      <c r="A12" s="17" t="s">
        <v>75</v>
      </c>
      <c r="B12" s="9">
        <v>20348808.48</v>
      </c>
      <c r="C12" s="36">
        <v>0</v>
      </c>
      <c r="D12" s="41">
        <f t="shared" si="2"/>
        <v>20348808.48</v>
      </c>
      <c r="E12" s="36">
        <v>8770784.8200000003</v>
      </c>
      <c r="F12" s="41">
        <f t="shared" si="3"/>
        <v>8770784.8200000003</v>
      </c>
      <c r="G12" s="16">
        <f t="shared" si="1"/>
        <v>11578023.66</v>
      </c>
      <c r="I12" s="1"/>
    </row>
    <row r="13" spans="1:11">
      <c r="A13" s="17" t="s">
        <v>74</v>
      </c>
      <c r="B13" s="9">
        <v>42631062.579999998</v>
      </c>
      <c r="C13" s="36">
        <v>0</v>
      </c>
      <c r="D13" s="41">
        <f t="shared" si="2"/>
        <v>42631062.579999998</v>
      </c>
      <c r="E13" s="36">
        <v>39463493.770000003</v>
      </c>
      <c r="F13" s="41">
        <f t="shared" si="3"/>
        <v>39463493.770000003</v>
      </c>
      <c r="G13" s="16">
        <f t="shared" si="1"/>
        <v>3167568.8099999949</v>
      </c>
      <c r="I13" s="1"/>
    </row>
    <row r="14" spans="1:11">
      <c r="A14" s="17" t="s">
        <v>73</v>
      </c>
      <c r="B14" s="9">
        <v>49249727.740000002</v>
      </c>
      <c r="C14" s="36">
        <v>0</v>
      </c>
      <c r="D14" s="41">
        <f t="shared" si="2"/>
        <v>49249727.740000002</v>
      </c>
      <c r="E14" s="36">
        <v>50055215.780000001</v>
      </c>
      <c r="F14" s="41">
        <f t="shared" si="3"/>
        <v>50055215.780000001</v>
      </c>
      <c r="G14" s="16">
        <f t="shared" si="1"/>
        <v>-805488.03999999911</v>
      </c>
      <c r="I14" s="1"/>
    </row>
    <row r="15" spans="1:11">
      <c r="A15" s="17" t="s">
        <v>72</v>
      </c>
      <c r="B15" s="9">
        <v>21059823.390000001</v>
      </c>
      <c r="C15" s="36">
        <v>0</v>
      </c>
      <c r="D15" s="41">
        <f t="shared" si="2"/>
        <v>21059823.390000001</v>
      </c>
      <c r="E15" s="36">
        <v>0</v>
      </c>
      <c r="F15" s="41">
        <f t="shared" si="3"/>
        <v>0</v>
      </c>
      <c r="G15" s="16">
        <f t="shared" si="1"/>
        <v>21059823.390000001</v>
      </c>
      <c r="I15" s="1"/>
    </row>
    <row r="16" spans="1:11">
      <c r="A16" s="17" t="s">
        <v>71</v>
      </c>
      <c r="B16" s="9">
        <v>9656333.3200000003</v>
      </c>
      <c r="C16" s="36">
        <v>0</v>
      </c>
      <c r="D16" s="41">
        <f t="shared" si="2"/>
        <v>9656333.3200000003</v>
      </c>
      <c r="E16" s="36">
        <v>14728753.029999999</v>
      </c>
      <c r="F16" s="41">
        <f t="shared" si="3"/>
        <v>14728753.029999999</v>
      </c>
      <c r="G16" s="16">
        <f t="shared" si="1"/>
        <v>-5072419.709999999</v>
      </c>
      <c r="I16" s="1"/>
    </row>
    <row r="17" spans="1:9">
      <c r="A17" s="15" t="s">
        <v>70</v>
      </c>
      <c r="B17" s="42">
        <f>SUM(B18:B26)</f>
        <v>71918101.649999991</v>
      </c>
      <c r="C17" s="49">
        <f>SUM(C18:C26)</f>
        <v>0</v>
      </c>
      <c r="D17" s="42">
        <f>SUM(D18:D26)</f>
        <v>71918101.649999991</v>
      </c>
      <c r="E17" s="49">
        <f>SUM(E18:E26)</f>
        <v>14070187.219999999</v>
      </c>
      <c r="F17" s="42">
        <f>SUM(F18:F26)</f>
        <v>14070187.219999999</v>
      </c>
      <c r="G17" s="18">
        <f t="shared" si="1"/>
        <v>57847914.429999992</v>
      </c>
    </row>
    <row r="18" spans="1:9" ht="22.5">
      <c r="A18" s="19" t="s">
        <v>69</v>
      </c>
      <c r="B18" s="41">
        <v>2948459.48</v>
      </c>
      <c r="C18" s="36">
        <v>0</v>
      </c>
      <c r="D18" s="41">
        <f>SUM(B18:C18)</f>
        <v>2948459.48</v>
      </c>
      <c r="E18" s="36">
        <v>85216.24</v>
      </c>
      <c r="F18" s="41">
        <f t="shared" si="3"/>
        <v>85216.24</v>
      </c>
      <c r="G18" s="16">
        <f t="shared" si="1"/>
        <v>2863243.2399999998</v>
      </c>
    </row>
    <row r="19" spans="1:9">
      <c r="A19" s="17" t="s">
        <v>68</v>
      </c>
      <c r="B19" s="41">
        <v>1453049.9</v>
      </c>
      <c r="C19" s="36">
        <v>0</v>
      </c>
      <c r="D19" s="41">
        <f t="shared" ref="D19:D81" si="4">SUM(B19:C19)</f>
        <v>1453049.9</v>
      </c>
      <c r="E19" s="36">
        <v>855949.32</v>
      </c>
      <c r="F19" s="41">
        <f t="shared" si="3"/>
        <v>855949.32</v>
      </c>
      <c r="G19" s="16">
        <f t="shared" si="1"/>
        <v>597100.57999999996</v>
      </c>
    </row>
    <row r="20" spans="1:9">
      <c r="A20" s="17" t="s">
        <v>67</v>
      </c>
      <c r="B20" s="41">
        <v>4258481.54</v>
      </c>
      <c r="C20" s="36">
        <v>0</v>
      </c>
      <c r="D20" s="41">
        <f t="shared" si="4"/>
        <v>4258481.54</v>
      </c>
      <c r="E20" s="36">
        <v>2541.4</v>
      </c>
      <c r="F20" s="41">
        <f t="shared" si="3"/>
        <v>2541.4</v>
      </c>
      <c r="G20" s="16">
        <f t="shared" si="1"/>
        <v>4255940.1399999997</v>
      </c>
    </row>
    <row r="21" spans="1:9">
      <c r="A21" s="17" t="s">
        <v>66</v>
      </c>
      <c r="B21" s="41">
        <v>1778282.18</v>
      </c>
      <c r="C21" s="36">
        <v>0</v>
      </c>
      <c r="D21" s="41">
        <f t="shared" si="4"/>
        <v>1778282.18</v>
      </c>
      <c r="E21" s="36">
        <v>58575.360000000001</v>
      </c>
      <c r="F21" s="41">
        <f t="shared" si="3"/>
        <v>58575.360000000001</v>
      </c>
      <c r="G21" s="16">
        <f t="shared" si="1"/>
        <v>1719706.8199999998</v>
      </c>
    </row>
    <row r="22" spans="1:9">
      <c r="A22" s="17" t="s">
        <v>65</v>
      </c>
      <c r="B22" s="41">
        <v>924265.78</v>
      </c>
      <c r="C22" s="36">
        <v>0</v>
      </c>
      <c r="D22" s="41">
        <f t="shared" si="4"/>
        <v>924265.78</v>
      </c>
      <c r="E22" s="36">
        <v>0</v>
      </c>
      <c r="F22" s="41">
        <f t="shared" si="3"/>
        <v>0</v>
      </c>
      <c r="G22" s="16">
        <f t="shared" si="1"/>
        <v>924265.78</v>
      </c>
    </row>
    <row r="23" spans="1:9">
      <c r="A23" s="17" t="s">
        <v>64</v>
      </c>
      <c r="B23" s="41">
        <v>28685991.09</v>
      </c>
      <c r="C23" s="36">
        <v>0</v>
      </c>
      <c r="D23" s="41">
        <f t="shared" si="4"/>
        <v>28685991.09</v>
      </c>
      <c r="E23" s="36">
        <v>11858560.449999999</v>
      </c>
      <c r="F23" s="41">
        <f t="shared" si="3"/>
        <v>11858560.449999999</v>
      </c>
      <c r="G23" s="16">
        <f t="shared" si="1"/>
        <v>16827430.640000001</v>
      </c>
    </row>
    <row r="24" spans="1:9" ht="22.5">
      <c r="A24" s="19" t="s">
        <v>63</v>
      </c>
      <c r="B24" s="41">
        <v>8243627.8699999992</v>
      </c>
      <c r="C24" s="36">
        <v>0</v>
      </c>
      <c r="D24" s="41">
        <f t="shared" si="4"/>
        <v>8243627.8699999992</v>
      </c>
      <c r="E24" s="36">
        <v>450.01</v>
      </c>
      <c r="F24" s="41">
        <f t="shared" si="3"/>
        <v>450.01</v>
      </c>
      <c r="G24" s="16">
        <f t="shared" si="1"/>
        <v>8243177.8599999994</v>
      </c>
      <c r="I24" s="10"/>
    </row>
    <row r="25" spans="1:9">
      <c r="A25" s="17" t="s">
        <v>62</v>
      </c>
      <c r="B25" s="41">
        <v>65000</v>
      </c>
      <c r="C25" s="36">
        <v>0</v>
      </c>
      <c r="D25" s="41">
        <f t="shared" si="4"/>
        <v>65000</v>
      </c>
      <c r="E25" s="36">
        <v>0</v>
      </c>
      <c r="F25" s="41">
        <f t="shared" si="3"/>
        <v>0</v>
      </c>
      <c r="G25" s="16">
        <f t="shared" si="1"/>
        <v>65000</v>
      </c>
      <c r="I25" s="10"/>
    </row>
    <row r="26" spans="1:9">
      <c r="A26" s="17" t="s">
        <v>61</v>
      </c>
      <c r="B26" s="41">
        <v>23560943.809999999</v>
      </c>
      <c r="C26" s="36">
        <v>0</v>
      </c>
      <c r="D26" s="41">
        <f t="shared" si="4"/>
        <v>23560943.809999999</v>
      </c>
      <c r="E26" s="36">
        <v>1208894.44</v>
      </c>
      <c r="F26" s="41">
        <f t="shared" si="3"/>
        <v>1208894.44</v>
      </c>
      <c r="G26" s="16">
        <f t="shared" si="1"/>
        <v>22352049.369999997</v>
      </c>
    </row>
    <row r="27" spans="1:9" s="5" customFormat="1">
      <c r="A27" s="20" t="s">
        <v>60</v>
      </c>
      <c r="B27" s="42">
        <f>SUM(B28:B36)</f>
        <v>225172158.81</v>
      </c>
      <c r="C27" s="49">
        <f>SUM(C28:C36)</f>
        <v>0</v>
      </c>
      <c r="D27" s="42">
        <f>SUM(D28:D36)</f>
        <v>225172158.81</v>
      </c>
      <c r="E27" s="49">
        <f>SUM(E28:E36)</f>
        <v>141049857.54999998</v>
      </c>
      <c r="F27" s="42">
        <f>SUM(F28:F36)</f>
        <v>141049857.54999998</v>
      </c>
      <c r="G27" s="18">
        <f t="shared" si="1"/>
        <v>84122301.26000002</v>
      </c>
    </row>
    <row r="28" spans="1:9">
      <c r="A28" s="17" t="s">
        <v>59</v>
      </c>
      <c r="B28" s="41">
        <v>72789343.5</v>
      </c>
      <c r="C28" s="36">
        <v>0</v>
      </c>
      <c r="D28" s="41">
        <f t="shared" si="4"/>
        <v>72789343.5</v>
      </c>
      <c r="E28" s="36">
        <v>53521795.210000001</v>
      </c>
      <c r="F28" s="41">
        <f t="shared" si="3"/>
        <v>53521795.210000001</v>
      </c>
      <c r="G28" s="16">
        <f t="shared" si="1"/>
        <v>19267548.289999999</v>
      </c>
    </row>
    <row r="29" spans="1:9">
      <c r="A29" s="17" t="s">
        <v>58</v>
      </c>
      <c r="B29" s="41">
        <v>2379765.3999999911</v>
      </c>
      <c r="C29" s="36">
        <v>0</v>
      </c>
      <c r="D29" s="41">
        <f t="shared" si="4"/>
        <v>2379765.3999999911</v>
      </c>
      <c r="E29" s="36">
        <v>1312728.03</v>
      </c>
      <c r="F29" s="41">
        <f t="shared" si="3"/>
        <v>1312728.03</v>
      </c>
      <c r="G29" s="16">
        <f t="shared" si="1"/>
        <v>1067037.369999991</v>
      </c>
      <c r="I29" s="10"/>
    </row>
    <row r="30" spans="1:9" ht="22.5">
      <c r="A30" s="19" t="s">
        <v>57</v>
      </c>
      <c r="B30" s="41">
        <v>8431773.6099999994</v>
      </c>
      <c r="C30" s="36">
        <v>0</v>
      </c>
      <c r="D30" s="41">
        <f t="shared" si="4"/>
        <v>8431773.6099999994</v>
      </c>
      <c r="E30" s="36">
        <v>341706.95</v>
      </c>
      <c r="F30" s="41">
        <f t="shared" si="3"/>
        <v>341706.95</v>
      </c>
      <c r="G30" s="16">
        <f t="shared" si="1"/>
        <v>8090066.6599999992</v>
      </c>
    </row>
    <row r="31" spans="1:9">
      <c r="A31" s="17" t="s">
        <v>56</v>
      </c>
      <c r="B31" s="41">
        <v>24361713.09</v>
      </c>
      <c r="C31" s="36">
        <v>0</v>
      </c>
      <c r="D31" s="41">
        <f t="shared" si="4"/>
        <v>24361713.09</v>
      </c>
      <c r="E31" s="36">
        <v>16880544.120000001</v>
      </c>
      <c r="F31" s="41">
        <f t="shared" si="3"/>
        <v>16880544.120000001</v>
      </c>
      <c r="G31" s="16">
        <f t="shared" si="1"/>
        <v>7481168.9699999988</v>
      </c>
    </row>
    <row r="32" spans="1:9" ht="22.5">
      <c r="A32" s="19" t="s">
        <v>55</v>
      </c>
      <c r="B32" s="41">
        <v>85659512.180000007</v>
      </c>
      <c r="C32" s="36">
        <v>0</v>
      </c>
      <c r="D32" s="41">
        <f t="shared" si="4"/>
        <v>85659512.180000007</v>
      </c>
      <c r="E32" s="36">
        <v>53448365.799999997</v>
      </c>
      <c r="F32" s="41">
        <f t="shared" si="3"/>
        <v>53448365.799999997</v>
      </c>
      <c r="G32" s="16">
        <f t="shared" si="1"/>
        <v>32211146.38000001</v>
      </c>
    </row>
    <row r="33" spans="1:7">
      <c r="A33" s="17" t="s">
        <v>54</v>
      </c>
      <c r="B33" s="41">
        <v>26432600.010000002</v>
      </c>
      <c r="C33" s="36">
        <v>0</v>
      </c>
      <c r="D33" s="41">
        <f t="shared" si="4"/>
        <v>26432600.010000002</v>
      </c>
      <c r="E33" s="36">
        <v>12489042.77</v>
      </c>
      <c r="F33" s="41">
        <f t="shared" si="3"/>
        <v>12489042.77</v>
      </c>
      <c r="G33" s="16">
        <f t="shared" si="1"/>
        <v>13943557.240000002</v>
      </c>
    </row>
    <row r="34" spans="1:7">
      <c r="A34" s="17" t="s">
        <v>53</v>
      </c>
      <c r="B34" s="41">
        <v>2027822.15</v>
      </c>
      <c r="C34" s="36">
        <v>0</v>
      </c>
      <c r="D34" s="41">
        <f t="shared" si="4"/>
        <v>2027822.15</v>
      </c>
      <c r="E34" s="36">
        <v>946725.01</v>
      </c>
      <c r="F34" s="41">
        <f t="shared" si="3"/>
        <v>946725.01</v>
      </c>
      <c r="G34" s="16">
        <f t="shared" si="1"/>
        <v>1081097.1399999999</v>
      </c>
    </row>
    <row r="35" spans="1:7">
      <c r="A35" s="17" t="s">
        <v>52</v>
      </c>
      <c r="B35" s="41">
        <v>2797827.34</v>
      </c>
      <c r="C35" s="36">
        <v>0</v>
      </c>
      <c r="D35" s="41">
        <f t="shared" si="4"/>
        <v>2797827.34</v>
      </c>
      <c r="E35" s="36">
        <v>2103698.35</v>
      </c>
      <c r="F35" s="41">
        <f t="shared" si="3"/>
        <v>2103698.35</v>
      </c>
      <c r="G35" s="16">
        <f t="shared" si="1"/>
        <v>694128.98999999976</v>
      </c>
    </row>
    <row r="36" spans="1:7">
      <c r="A36" s="17" t="s">
        <v>51</v>
      </c>
      <c r="B36" s="41">
        <v>291801.53000000003</v>
      </c>
      <c r="C36" s="36">
        <v>0</v>
      </c>
      <c r="D36" s="41">
        <f t="shared" si="4"/>
        <v>291801.53000000003</v>
      </c>
      <c r="E36" s="36">
        <v>5251.31</v>
      </c>
      <c r="F36" s="41">
        <f t="shared" si="3"/>
        <v>5251.31</v>
      </c>
      <c r="G36" s="16">
        <f t="shared" si="1"/>
        <v>286550.22000000003</v>
      </c>
    </row>
    <row r="37" spans="1:7" s="5" customFormat="1" ht="22.5">
      <c r="A37" s="21" t="s">
        <v>50</v>
      </c>
      <c r="B37" s="42">
        <f>SUM(B38:B46)</f>
        <v>242661652.00999999</v>
      </c>
      <c r="C37" s="49">
        <f>SUM(C38:C46)</f>
        <v>0</v>
      </c>
      <c r="D37" s="42">
        <f>SUM(D38:D46)</f>
        <v>242661652.00999999</v>
      </c>
      <c r="E37" s="49">
        <f>SUM(E38:E46)</f>
        <v>256885678.44</v>
      </c>
      <c r="F37" s="42">
        <f>SUM(F38:F46)</f>
        <v>256885678.44</v>
      </c>
      <c r="G37" s="18">
        <f t="shared" si="1"/>
        <v>-14224026.430000007</v>
      </c>
    </row>
    <row r="38" spans="1:7">
      <c r="A38" s="17" t="s">
        <v>49</v>
      </c>
      <c r="B38" s="41">
        <v>60401461.799999997</v>
      </c>
      <c r="C38" s="36">
        <v>0</v>
      </c>
      <c r="D38" s="41">
        <f t="shared" si="4"/>
        <v>60401461.799999997</v>
      </c>
      <c r="E38" s="36">
        <v>50710912.609999999</v>
      </c>
      <c r="F38" s="41">
        <f t="shared" si="3"/>
        <v>50710912.609999999</v>
      </c>
      <c r="G38" s="16">
        <f t="shared" si="1"/>
        <v>9690549.1899999976</v>
      </c>
    </row>
    <row r="39" spans="1:7">
      <c r="A39" s="17" t="s">
        <v>48</v>
      </c>
      <c r="B39" s="41">
        <v>21207638.18</v>
      </c>
      <c r="C39" s="36">
        <v>0</v>
      </c>
      <c r="D39" s="41">
        <f t="shared" si="4"/>
        <v>21207638.18</v>
      </c>
      <c r="E39" s="36">
        <v>37189459.710000001</v>
      </c>
      <c r="F39" s="41">
        <f t="shared" si="3"/>
        <v>37189459.710000001</v>
      </c>
      <c r="G39" s="16">
        <f t="shared" si="1"/>
        <v>-15981821.530000001</v>
      </c>
    </row>
    <row r="40" spans="1:7">
      <c r="A40" s="17" t="s">
        <v>47</v>
      </c>
      <c r="B40" s="41">
        <v>2582300</v>
      </c>
      <c r="C40" s="36">
        <v>0</v>
      </c>
      <c r="D40" s="41">
        <f t="shared" si="4"/>
        <v>2582300</v>
      </c>
      <c r="E40" s="36">
        <v>0</v>
      </c>
      <c r="F40" s="41">
        <f t="shared" si="3"/>
        <v>0</v>
      </c>
      <c r="G40" s="16">
        <f t="shared" si="1"/>
        <v>2582300</v>
      </c>
    </row>
    <row r="41" spans="1:7">
      <c r="A41" s="17" t="s">
        <v>46</v>
      </c>
      <c r="B41" s="41">
        <v>21289519.890000001</v>
      </c>
      <c r="C41" s="36">
        <v>0</v>
      </c>
      <c r="D41" s="41">
        <f t="shared" si="4"/>
        <v>21289519.890000001</v>
      </c>
      <c r="E41" s="36">
        <v>22916850.59</v>
      </c>
      <c r="F41" s="41">
        <f t="shared" si="3"/>
        <v>22916850.59</v>
      </c>
      <c r="G41" s="16">
        <f t="shared" si="1"/>
        <v>-1627330.6999999993</v>
      </c>
    </row>
    <row r="42" spans="1:7">
      <c r="A42" s="17" t="s">
        <v>45</v>
      </c>
      <c r="B42" s="41">
        <v>137180732.13999999</v>
      </c>
      <c r="C42" s="36">
        <v>0</v>
      </c>
      <c r="D42" s="41">
        <f t="shared" si="4"/>
        <v>137180732.13999999</v>
      </c>
      <c r="E42" s="36">
        <v>146068455.53</v>
      </c>
      <c r="F42" s="41">
        <f t="shared" si="3"/>
        <v>146068455.53</v>
      </c>
      <c r="G42" s="16">
        <f t="shared" si="1"/>
        <v>-8887723.3900000155</v>
      </c>
    </row>
    <row r="43" spans="1:7">
      <c r="A43" s="17" t="s">
        <v>44</v>
      </c>
      <c r="B43" s="41">
        <v>0</v>
      </c>
      <c r="C43" s="36">
        <v>0</v>
      </c>
      <c r="D43" s="41">
        <f t="shared" si="4"/>
        <v>0</v>
      </c>
      <c r="E43" s="36">
        <v>0</v>
      </c>
      <c r="F43" s="41">
        <f t="shared" si="3"/>
        <v>0</v>
      </c>
      <c r="G43" s="16">
        <f t="shared" si="1"/>
        <v>0</v>
      </c>
    </row>
    <row r="44" spans="1:7">
      <c r="A44" s="17" t="s">
        <v>43</v>
      </c>
      <c r="B44" s="41">
        <v>0</v>
      </c>
      <c r="C44" s="36">
        <v>0</v>
      </c>
      <c r="D44" s="41">
        <f t="shared" si="4"/>
        <v>0</v>
      </c>
      <c r="E44" s="36">
        <v>0</v>
      </c>
      <c r="F44" s="41">
        <f t="shared" si="3"/>
        <v>0</v>
      </c>
      <c r="G44" s="16">
        <f t="shared" si="1"/>
        <v>0</v>
      </c>
    </row>
    <row r="45" spans="1:7">
      <c r="A45" s="17" t="s">
        <v>42</v>
      </c>
      <c r="B45" s="41">
        <v>0</v>
      </c>
      <c r="C45" s="36">
        <v>0</v>
      </c>
      <c r="D45" s="41">
        <f t="shared" si="4"/>
        <v>0</v>
      </c>
      <c r="E45" s="36">
        <v>0</v>
      </c>
      <c r="F45" s="41">
        <f t="shared" si="3"/>
        <v>0</v>
      </c>
      <c r="G45" s="16">
        <f t="shared" si="1"/>
        <v>0</v>
      </c>
    </row>
    <row r="46" spans="1:7">
      <c r="A46" s="17" t="s">
        <v>41</v>
      </c>
      <c r="B46" s="41">
        <v>0</v>
      </c>
      <c r="C46" s="36">
        <v>0</v>
      </c>
      <c r="D46" s="41">
        <f t="shared" si="4"/>
        <v>0</v>
      </c>
      <c r="E46" s="36">
        <v>0</v>
      </c>
      <c r="F46" s="41">
        <f t="shared" si="3"/>
        <v>0</v>
      </c>
      <c r="G46" s="16">
        <f t="shared" si="1"/>
        <v>0</v>
      </c>
    </row>
    <row r="47" spans="1:7" s="5" customFormat="1" ht="22.5">
      <c r="A47" s="21" t="s">
        <v>40</v>
      </c>
      <c r="B47" s="42">
        <f>SUM(B48:B56)</f>
        <v>29763890.780000001</v>
      </c>
      <c r="C47" s="49">
        <f>SUM(C48:C56)</f>
        <v>0</v>
      </c>
      <c r="D47" s="42">
        <f>SUM(D48:D56)</f>
        <v>29763890.780000001</v>
      </c>
      <c r="E47" s="49">
        <f>SUM(E48:E56)</f>
        <v>6249999.9900000002</v>
      </c>
      <c r="F47" s="42">
        <f>SUM(F48:F56)</f>
        <v>6249999.9900000002</v>
      </c>
      <c r="G47" s="18">
        <f t="shared" ref="G47:G61" si="5">D47-E47</f>
        <v>23513890.789999999</v>
      </c>
    </row>
    <row r="48" spans="1:7">
      <c r="A48" s="17" t="s">
        <v>39</v>
      </c>
      <c r="B48" s="41">
        <v>8378549.0199999996</v>
      </c>
      <c r="C48" s="36">
        <v>0</v>
      </c>
      <c r="D48" s="41">
        <f t="shared" si="4"/>
        <v>8378549.0199999996</v>
      </c>
      <c r="E48" s="36">
        <v>0</v>
      </c>
      <c r="F48" s="41">
        <f t="shared" si="3"/>
        <v>0</v>
      </c>
      <c r="G48" s="16">
        <f t="shared" si="1"/>
        <v>8378549.0199999996</v>
      </c>
    </row>
    <row r="49" spans="1:11">
      <c r="A49" s="17" t="s">
        <v>38</v>
      </c>
      <c r="B49" s="41">
        <v>902510.76</v>
      </c>
      <c r="C49" s="36">
        <v>0</v>
      </c>
      <c r="D49" s="41">
        <f t="shared" si="4"/>
        <v>902510.76</v>
      </c>
      <c r="E49" s="36">
        <v>0</v>
      </c>
      <c r="F49" s="41">
        <f t="shared" si="3"/>
        <v>0</v>
      </c>
      <c r="G49" s="16">
        <f t="shared" si="1"/>
        <v>902510.76</v>
      </c>
    </row>
    <row r="50" spans="1:11">
      <c r="A50" s="17" t="s">
        <v>37</v>
      </c>
      <c r="B50" s="41">
        <v>0</v>
      </c>
      <c r="C50" s="36">
        <v>0</v>
      </c>
      <c r="D50" s="41">
        <f t="shared" si="4"/>
        <v>0</v>
      </c>
      <c r="E50" s="36">
        <v>0</v>
      </c>
      <c r="F50" s="41">
        <f t="shared" si="3"/>
        <v>0</v>
      </c>
      <c r="G50" s="16">
        <f t="shared" si="1"/>
        <v>0</v>
      </c>
    </row>
    <row r="51" spans="1:11">
      <c r="A51" s="17" t="s">
        <v>36</v>
      </c>
      <c r="B51" s="41">
        <v>9031071</v>
      </c>
      <c r="C51" s="36">
        <v>0</v>
      </c>
      <c r="D51" s="41">
        <f t="shared" si="4"/>
        <v>9031071</v>
      </c>
      <c r="E51" s="36">
        <v>0</v>
      </c>
      <c r="F51" s="41">
        <f t="shared" si="3"/>
        <v>0</v>
      </c>
      <c r="G51" s="16">
        <f t="shared" si="1"/>
        <v>9031071</v>
      </c>
    </row>
    <row r="52" spans="1:11">
      <c r="A52" s="17" t="s">
        <v>35</v>
      </c>
      <c r="B52" s="41">
        <v>34425</v>
      </c>
      <c r="C52" s="36">
        <v>0</v>
      </c>
      <c r="D52" s="41">
        <f t="shared" si="4"/>
        <v>34425</v>
      </c>
      <c r="E52" s="36">
        <v>0</v>
      </c>
      <c r="F52" s="41">
        <f t="shared" si="3"/>
        <v>0</v>
      </c>
      <c r="G52" s="16">
        <f t="shared" si="1"/>
        <v>34425</v>
      </c>
      <c r="I52" s="10"/>
    </row>
    <row r="53" spans="1:11">
      <c r="A53" s="17" t="s">
        <v>34</v>
      </c>
      <c r="B53" s="41">
        <v>3917335</v>
      </c>
      <c r="C53" s="36">
        <v>0</v>
      </c>
      <c r="D53" s="41">
        <f t="shared" si="4"/>
        <v>3917335</v>
      </c>
      <c r="E53" s="36">
        <v>0</v>
      </c>
      <c r="F53" s="41">
        <f t="shared" si="3"/>
        <v>0</v>
      </c>
      <c r="G53" s="16">
        <f t="shared" si="1"/>
        <v>3917335</v>
      </c>
    </row>
    <row r="54" spans="1:11">
      <c r="A54" s="17" t="s">
        <v>33</v>
      </c>
      <c r="B54" s="41">
        <v>0</v>
      </c>
      <c r="C54" s="36">
        <v>0</v>
      </c>
      <c r="D54" s="41">
        <f t="shared" si="4"/>
        <v>0</v>
      </c>
      <c r="E54" s="36">
        <v>0</v>
      </c>
      <c r="F54" s="41">
        <f t="shared" si="3"/>
        <v>0</v>
      </c>
      <c r="G54" s="16">
        <f t="shared" si="1"/>
        <v>0</v>
      </c>
    </row>
    <row r="55" spans="1:11">
      <c r="A55" s="17" t="s">
        <v>32</v>
      </c>
      <c r="B55" s="41">
        <v>7500000</v>
      </c>
      <c r="C55" s="36">
        <v>0</v>
      </c>
      <c r="D55" s="41">
        <f t="shared" si="4"/>
        <v>7500000</v>
      </c>
      <c r="E55" s="36">
        <v>6249999.9900000002</v>
      </c>
      <c r="F55" s="41">
        <f t="shared" si="3"/>
        <v>6249999.9900000002</v>
      </c>
      <c r="G55" s="16">
        <f t="shared" si="1"/>
        <v>1250000.0099999998</v>
      </c>
    </row>
    <row r="56" spans="1:11">
      <c r="A56" s="17" t="s">
        <v>31</v>
      </c>
      <c r="B56" s="41">
        <v>0</v>
      </c>
      <c r="C56" s="36">
        <v>0</v>
      </c>
      <c r="D56" s="41">
        <f t="shared" si="4"/>
        <v>0</v>
      </c>
      <c r="E56" s="36">
        <v>0</v>
      </c>
      <c r="F56" s="41">
        <f t="shared" si="3"/>
        <v>0</v>
      </c>
      <c r="G56" s="16">
        <f t="shared" si="1"/>
        <v>0</v>
      </c>
    </row>
    <row r="57" spans="1:11" s="5" customFormat="1">
      <c r="A57" s="21" t="s">
        <v>30</v>
      </c>
      <c r="B57" s="42">
        <f>SUM(B58:B60)</f>
        <v>37635000.000000015</v>
      </c>
      <c r="C57" s="49">
        <f>SUM(C58:C60)</f>
        <v>0</v>
      </c>
      <c r="D57" s="42">
        <f>SUM(D58:D60)</f>
        <v>37635000.000000015</v>
      </c>
      <c r="E57" s="49">
        <f>SUM(E58:E60)</f>
        <v>24398865.859999999</v>
      </c>
      <c r="F57" s="42">
        <f>SUM(F58:F60)</f>
        <v>24398865.859999999</v>
      </c>
      <c r="G57" s="18">
        <f t="shared" si="5"/>
        <v>13236134.140000015</v>
      </c>
      <c r="J57" s="6"/>
      <c r="K57" s="7"/>
    </row>
    <row r="58" spans="1:11">
      <c r="A58" s="17" t="s">
        <v>29</v>
      </c>
      <c r="B58" s="41">
        <v>37635000.000000015</v>
      </c>
      <c r="C58" s="36"/>
      <c r="D58" s="41">
        <f t="shared" si="4"/>
        <v>37635000.000000015</v>
      </c>
      <c r="E58" s="36">
        <v>24398865.859999999</v>
      </c>
      <c r="F58" s="41">
        <f t="shared" si="3"/>
        <v>24398865.859999999</v>
      </c>
      <c r="G58" s="16">
        <f t="shared" si="1"/>
        <v>13236134.140000015</v>
      </c>
      <c r="I58" s="10"/>
      <c r="J58" s="2"/>
      <c r="K58" s="3"/>
    </row>
    <row r="59" spans="1:11">
      <c r="A59" s="17" t="s">
        <v>28</v>
      </c>
      <c r="B59" s="41">
        <v>0</v>
      </c>
      <c r="C59" s="36">
        <v>0</v>
      </c>
      <c r="D59" s="41">
        <f t="shared" si="4"/>
        <v>0</v>
      </c>
      <c r="E59" s="36">
        <v>0</v>
      </c>
      <c r="F59" s="41">
        <f t="shared" si="3"/>
        <v>0</v>
      </c>
      <c r="G59" s="16">
        <f t="shared" si="1"/>
        <v>0</v>
      </c>
      <c r="J59" s="1"/>
      <c r="K59" s="4"/>
    </row>
    <row r="60" spans="1:11">
      <c r="A60" s="17" t="s">
        <v>27</v>
      </c>
      <c r="B60" s="41">
        <v>0</v>
      </c>
      <c r="C60" s="36">
        <v>0</v>
      </c>
      <c r="D60" s="41">
        <f t="shared" si="4"/>
        <v>0</v>
      </c>
      <c r="E60" s="36">
        <v>0</v>
      </c>
      <c r="F60" s="41">
        <f t="shared" si="3"/>
        <v>0</v>
      </c>
      <c r="G60" s="16">
        <f t="shared" si="1"/>
        <v>0</v>
      </c>
    </row>
    <row r="61" spans="1:11" s="5" customFormat="1" ht="22.5">
      <c r="A61" s="21" t="s">
        <v>26</v>
      </c>
      <c r="B61" s="42">
        <f>SUM(B62:B69)</f>
        <v>573300</v>
      </c>
      <c r="C61" s="49">
        <f>SUM(C62:C69)</f>
        <v>0</v>
      </c>
      <c r="D61" s="42">
        <f>SUM(D62:D69)</f>
        <v>573300</v>
      </c>
      <c r="E61" s="49">
        <f>SUM(E62:E69)</f>
        <v>0</v>
      </c>
      <c r="F61" s="42">
        <f>SUM(F62:F69)</f>
        <v>0</v>
      </c>
      <c r="G61" s="18">
        <f t="shared" si="5"/>
        <v>573300</v>
      </c>
    </row>
    <row r="62" spans="1:11">
      <c r="A62" s="17" t="s">
        <v>25</v>
      </c>
      <c r="B62" s="41">
        <v>0</v>
      </c>
      <c r="C62" s="36">
        <v>0</v>
      </c>
      <c r="D62" s="41">
        <f t="shared" si="4"/>
        <v>0</v>
      </c>
      <c r="E62" s="36">
        <v>0</v>
      </c>
      <c r="F62" s="41">
        <f t="shared" si="3"/>
        <v>0</v>
      </c>
      <c r="G62" s="16">
        <f t="shared" si="1"/>
        <v>0</v>
      </c>
    </row>
    <row r="63" spans="1:11">
      <c r="A63" s="17" t="s">
        <v>24</v>
      </c>
      <c r="B63" s="41">
        <v>0</v>
      </c>
      <c r="C63" s="36">
        <v>0</v>
      </c>
      <c r="D63" s="41">
        <f t="shared" si="4"/>
        <v>0</v>
      </c>
      <c r="E63" s="36">
        <v>0</v>
      </c>
      <c r="F63" s="41">
        <f t="shared" si="3"/>
        <v>0</v>
      </c>
      <c r="G63" s="16">
        <f t="shared" si="1"/>
        <v>0</v>
      </c>
    </row>
    <row r="64" spans="1:11">
      <c r="A64" s="17" t="s">
        <v>23</v>
      </c>
      <c r="B64" s="41">
        <v>0</v>
      </c>
      <c r="C64" s="36">
        <v>0</v>
      </c>
      <c r="D64" s="41">
        <f t="shared" si="4"/>
        <v>0</v>
      </c>
      <c r="E64" s="36">
        <v>0</v>
      </c>
      <c r="F64" s="41">
        <f t="shared" si="3"/>
        <v>0</v>
      </c>
      <c r="G64" s="16">
        <f t="shared" si="1"/>
        <v>0</v>
      </c>
    </row>
    <row r="65" spans="1:7">
      <c r="A65" s="17" t="s">
        <v>22</v>
      </c>
      <c r="B65" s="41">
        <v>0</v>
      </c>
      <c r="C65" s="36">
        <v>0</v>
      </c>
      <c r="D65" s="41">
        <f t="shared" si="4"/>
        <v>0</v>
      </c>
      <c r="E65" s="36">
        <v>0</v>
      </c>
      <c r="F65" s="41">
        <f t="shared" si="3"/>
        <v>0</v>
      </c>
      <c r="G65" s="16">
        <f t="shared" si="1"/>
        <v>0</v>
      </c>
    </row>
    <row r="66" spans="1:7">
      <c r="A66" s="17" t="s">
        <v>21</v>
      </c>
      <c r="B66" s="41">
        <v>0</v>
      </c>
      <c r="C66" s="36">
        <v>0</v>
      </c>
      <c r="D66" s="41">
        <f t="shared" si="4"/>
        <v>0</v>
      </c>
      <c r="E66" s="36">
        <v>0</v>
      </c>
      <c r="F66" s="41">
        <f t="shared" si="3"/>
        <v>0</v>
      </c>
      <c r="G66" s="16">
        <f t="shared" si="1"/>
        <v>0</v>
      </c>
    </row>
    <row r="67" spans="1:7">
      <c r="A67" s="22" t="s">
        <v>20</v>
      </c>
      <c r="B67" s="41">
        <v>0</v>
      </c>
      <c r="C67" s="36">
        <v>0</v>
      </c>
      <c r="D67" s="41">
        <f t="shared" si="4"/>
        <v>0</v>
      </c>
      <c r="E67" s="36">
        <v>0</v>
      </c>
      <c r="F67" s="41">
        <f t="shared" si="3"/>
        <v>0</v>
      </c>
      <c r="G67" s="16">
        <f t="shared" si="1"/>
        <v>0</v>
      </c>
    </row>
    <row r="68" spans="1:7">
      <c r="A68" s="17" t="s">
        <v>19</v>
      </c>
      <c r="B68" s="41">
        <v>0</v>
      </c>
      <c r="C68" s="36">
        <v>0</v>
      </c>
      <c r="D68" s="41">
        <f t="shared" si="4"/>
        <v>0</v>
      </c>
      <c r="E68" s="36">
        <v>0</v>
      </c>
      <c r="F68" s="41">
        <f t="shared" si="3"/>
        <v>0</v>
      </c>
      <c r="G68" s="16">
        <f t="shared" si="1"/>
        <v>0</v>
      </c>
    </row>
    <row r="69" spans="1:7" ht="22.5">
      <c r="A69" s="19" t="s">
        <v>18</v>
      </c>
      <c r="B69" s="41">
        <v>573300</v>
      </c>
      <c r="C69" s="36">
        <v>0</v>
      </c>
      <c r="D69" s="41">
        <f t="shared" si="4"/>
        <v>573300</v>
      </c>
      <c r="E69" s="36">
        <v>0</v>
      </c>
      <c r="F69" s="41">
        <f t="shared" si="3"/>
        <v>0</v>
      </c>
      <c r="G69" s="16">
        <f t="shared" si="1"/>
        <v>573300</v>
      </c>
    </row>
    <row r="70" spans="1:7" s="5" customFormat="1" ht="14.25" customHeight="1">
      <c r="A70" s="20" t="s">
        <v>17</v>
      </c>
      <c r="B70" s="42">
        <f>SUM(B72:B73)</f>
        <v>0</v>
      </c>
      <c r="C70" s="49">
        <f>SUM(C72:C73)</f>
        <v>0</v>
      </c>
      <c r="D70" s="42">
        <f>SUM(D72:D73)</f>
        <v>0</v>
      </c>
      <c r="E70" s="49">
        <f>SUM(E72:E73)</f>
        <v>0</v>
      </c>
      <c r="F70" s="42">
        <f>SUM(F72:F73)</f>
        <v>0</v>
      </c>
      <c r="G70" s="18">
        <f t="shared" si="1"/>
        <v>0</v>
      </c>
    </row>
    <row r="71" spans="1:7">
      <c r="A71" s="17" t="s">
        <v>16</v>
      </c>
      <c r="B71" s="41">
        <v>0</v>
      </c>
      <c r="C71" s="36">
        <v>0</v>
      </c>
      <c r="D71" s="41">
        <f t="shared" si="4"/>
        <v>0</v>
      </c>
      <c r="E71" s="36">
        <v>0</v>
      </c>
      <c r="F71" s="41">
        <f t="shared" si="3"/>
        <v>0</v>
      </c>
      <c r="G71" s="16">
        <f t="shared" si="1"/>
        <v>0</v>
      </c>
    </row>
    <row r="72" spans="1:7">
      <c r="A72" s="17" t="s">
        <v>15</v>
      </c>
      <c r="B72" s="41">
        <v>0</v>
      </c>
      <c r="C72" s="36">
        <v>0</v>
      </c>
      <c r="D72" s="41">
        <f t="shared" si="4"/>
        <v>0</v>
      </c>
      <c r="E72" s="36">
        <v>0</v>
      </c>
      <c r="F72" s="41">
        <f t="shared" si="3"/>
        <v>0</v>
      </c>
      <c r="G72" s="16">
        <f t="shared" ref="G72:G81" si="6">D72-E72</f>
        <v>0</v>
      </c>
    </row>
    <row r="73" spans="1:7">
      <c r="A73" s="17" t="s">
        <v>14</v>
      </c>
      <c r="B73" s="41">
        <v>0</v>
      </c>
      <c r="C73" s="36">
        <v>0</v>
      </c>
      <c r="D73" s="41">
        <f t="shared" si="4"/>
        <v>0</v>
      </c>
      <c r="E73" s="36">
        <v>0</v>
      </c>
      <c r="F73" s="41">
        <f t="shared" si="3"/>
        <v>0</v>
      </c>
      <c r="G73" s="16">
        <f t="shared" si="6"/>
        <v>0</v>
      </c>
    </row>
    <row r="74" spans="1:7" s="5" customFormat="1">
      <c r="A74" s="20" t="s">
        <v>13</v>
      </c>
      <c r="B74" s="42">
        <f>SUM(B75:B81)</f>
        <v>4206588.75</v>
      </c>
      <c r="C74" s="49">
        <f>SUM(C75:C81)</f>
        <v>0</v>
      </c>
      <c r="D74" s="42">
        <f>SUM(D75:D81)</f>
        <v>4206588.75</v>
      </c>
      <c r="E74" s="49">
        <f>SUM(E75:E81)</f>
        <v>1874117.21</v>
      </c>
      <c r="F74" s="42">
        <f>SUM(F75:F81)</f>
        <v>1874117.21</v>
      </c>
      <c r="G74" s="18">
        <f t="shared" si="6"/>
        <v>2332471.54</v>
      </c>
    </row>
    <row r="75" spans="1:7">
      <c r="A75" s="17" t="s">
        <v>12</v>
      </c>
      <c r="B75" s="41">
        <v>0</v>
      </c>
      <c r="C75" s="36">
        <v>0</v>
      </c>
      <c r="D75" s="41">
        <f t="shared" si="4"/>
        <v>0</v>
      </c>
      <c r="E75" s="36">
        <v>0</v>
      </c>
      <c r="F75" s="41">
        <f t="shared" si="3"/>
        <v>0</v>
      </c>
      <c r="G75" s="16">
        <f t="shared" si="6"/>
        <v>0</v>
      </c>
    </row>
    <row r="76" spans="1:7">
      <c r="A76" s="17" t="s">
        <v>11</v>
      </c>
      <c r="B76" s="41">
        <v>4206588.75</v>
      </c>
      <c r="C76" s="36"/>
      <c r="D76" s="41">
        <f t="shared" si="4"/>
        <v>4206588.75</v>
      </c>
      <c r="E76" s="36">
        <v>1874117.21</v>
      </c>
      <c r="F76" s="41">
        <f t="shared" ref="F76:F81" si="7">E76</f>
        <v>1874117.21</v>
      </c>
      <c r="G76" s="16">
        <f t="shared" si="6"/>
        <v>2332471.54</v>
      </c>
    </row>
    <row r="77" spans="1:7">
      <c r="A77" s="17" t="s">
        <v>10</v>
      </c>
      <c r="B77" s="41">
        <v>0</v>
      </c>
      <c r="C77" s="36">
        <v>0</v>
      </c>
      <c r="D77" s="41">
        <f t="shared" si="4"/>
        <v>0</v>
      </c>
      <c r="E77" s="36">
        <v>0</v>
      </c>
      <c r="F77" s="41">
        <f t="shared" si="7"/>
        <v>0</v>
      </c>
      <c r="G77" s="16">
        <f t="shared" si="6"/>
        <v>0</v>
      </c>
    </row>
    <row r="78" spans="1:7">
      <c r="A78" s="17" t="s">
        <v>9</v>
      </c>
      <c r="B78" s="41">
        <v>0</v>
      </c>
      <c r="C78" s="36">
        <v>0</v>
      </c>
      <c r="D78" s="41">
        <f t="shared" si="4"/>
        <v>0</v>
      </c>
      <c r="E78" s="36">
        <v>0</v>
      </c>
      <c r="F78" s="41">
        <f t="shared" si="7"/>
        <v>0</v>
      </c>
      <c r="G78" s="16">
        <f t="shared" si="6"/>
        <v>0</v>
      </c>
    </row>
    <row r="79" spans="1:7">
      <c r="A79" s="17" t="s">
        <v>8</v>
      </c>
      <c r="B79" s="41">
        <v>0</v>
      </c>
      <c r="C79" s="36">
        <v>0</v>
      </c>
      <c r="D79" s="41">
        <f t="shared" si="4"/>
        <v>0</v>
      </c>
      <c r="E79" s="36">
        <v>0</v>
      </c>
      <c r="F79" s="41">
        <f t="shared" si="7"/>
        <v>0</v>
      </c>
      <c r="G79" s="16">
        <f t="shared" si="6"/>
        <v>0</v>
      </c>
    </row>
    <row r="80" spans="1:7">
      <c r="A80" s="17" t="s">
        <v>7</v>
      </c>
      <c r="B80" s="41">
        <v>0</v>
      </c>
      <c r="C80" s="36">
        <v>0</v>
      </c>
      <c r="D80" s="41">
        <f t="shared" si="4"/>
        <v>0</v>
      </c>
      <c r="E80" s="36">
        <v>0</v>
      </c>
      <c r="F80" s="41">
        <f t="shared" si="7"/>
        <v>0</v>
      </c>
      <c r="G80" s="16">
        <f t="shared" si="6"/>
        <v>0</v>
      </c>
    </row>
    <row r="81" spans="1:10">
      <c r="A81" s="17" t="s">
        <v>6</v>
      </c>
      <c r="B81" s="41">
        <v>0</v>
      </c>
      <c r="C81" s="36">
        <v>0</v>
      </c>
      <c r="D81" s="41">
        <f t="shared" si="4"/>
        <v>0</v>
      </c>
      <c r="E81" s="36">
        <v>0</v>
      </c>
      <c r="F81" s="41">
        <f t="shared" si="7"/>
        <v>0</v>
      </c>
      <c r="G81" s="16">
        <f t="shared" si="6"/>
        <v>0</v>
      </c>
    </row>
    <row r="82" spans="1:10" ht="15.75" thickBot="1">
      <c r="A82" s="23"/>
      <c r="B82" s="43"/>
      <c r="C82" s="37"/>
      <c r="D82" s="43"/>
      <c r="E82" s="37"/>
      <c r="F82" s="43"/>
      <c r="G82" s="24"/>
    </row>
    <row r="83" spans="1:10">
      <c r="A83" s="25"/>
      <c r="B83" s="44"/>
      <c r="C83" s="50"/>
      <c r="D83" s="44"/>
      <c r="E83" s="50"/>
      <c r="F83" s="44"/>
      <c r="G83" s="52"/>
    </row>
    <row r="84" spans="1:10">
      <c r="A84" s="26" t="s">
        <v>79</v>
      </c>
      <c r="B84" s="45">
        <f>B85+B93+B103+B113+B123+B133+B137+B146+B150</f>
        <v>164192163.84</v>
      </c>
      <c r="C84" s="51">
        <f>C85+C93+C103+C113+C123+C133+C137+C146+C150</f>
        <v>0</v>
      </c>
      <c r="D84" s="45">
        <f>D85+D93+D103+D113+D123+D133+D137+D146+D150</f>
        <v>164192163.84</v>
      </c>
      <c r="E84" s="51">
        <f>E85+E93+E103+E113+E123+E133+E137+E146+E150</f>
        <v>187148505.75999999</v>
      </c>
      <c r="F84" s="45">
        <f>F85+F93+F103+F113+F123+F133+F137+F146+F150</f>
        <v>187148505.75999999</v>
      </c>
      <c r="G84" s="18">
        <f t="shared" ref="G84:G147" si="8">D84-E84</f>
        <v>-22956341.919999987</v>
      </c>
      <c r="H84" s="2"/>
      <c r="I84" s="2"/>
      <c r="J84" s="2"/>
    </row>
    <row r="85" spans="1:10" s="5" customFormat="1">
      <c r="A85" s="27" t="s">
        <v>78</v>
      </c>
      <c r="B85" s="45">
        <v>0</v>
      </c>
      <c r="C85" s="51">
        <f>SUM(C86:C92)</f>
        <v>0</v>
      </c>
      <c r="D85" s="45">
        <f t="shared" ref="D85:G85" si="9">SUM(D86:D92)</f>
        <v>0</v>
      </c>
      <c r="E85" s="51">
        <f t="shared" si="9"/>
        <v>123260784.42</v>
      </c>
      <c r="F85" s="45">
        <f t="shared" si="9"/>
        <v>123260784.42</v>
      </c>
      <c r="G85" s="18">
        <f t="shared" si="9"/>
        <v>-123260784.42</v>
      </c>
    </row>
    <row r="86" spans="1:10">
      <c r="A86" s="28" t="s">
        <v>77</v>
      </c>
      <c r="B86" s="46">
        <v>0</v>
      </c>
      <c r="C86" s="38">
        <v>0</v>
      </c>
      <c r="D86" s="46">
        <f t="shared" ref="D86:D92" si="10">SUM(B86:C86)</f>
        <v>0</v>
      </c>
      <c r="E86" s="38">
        <v>114070516.08</v>
      </c>
      <c r="F86" s="46">
        <f>E86</f>
        <v>114070516.08</v>
      </c>
      <c r="G86" s="16">
        <f t="shared" si="8"/>
        <v>-114070516.08</v>
      </c>
    </row>
    <row r="87" spans="1:10">
      <c r="A87" s="28" t="s">
        <v>76</v>
      </c>
      <c r="B87" s="46">
        <v>0</v>
      </c>
      <c r="C87" s="38">
        <v>0</v>
      </c>
      <c r="D87" s="46">
        <f t="shared" si="10"/>
        <v>0</v>
      </c>
      <c r="E87" s="38">
        <v>0</v>
      </c>
      <c r="F87" s="46">
        <f t="shared" ref="F87:F151" si="11">E87</f>
        <v>0</v>
      </c>
      <c r="G87" s="16">
        <f t="shared" si="8"/>
        <v>0</v>
      </c>
    </row>
    <row r="88" spans="1:10">
      <c r="A88" s="28" t="s">
        <v>75</v>
      </c>
      <c r="B88" s="46">
        <v>0</v>
      </c>
      <c r="C88" s="38">
        <v>0</v>
      </c>
      <c r="D88" s="46">
        <f t="shared" si="10"/>
        <v>0</v>
      </c>
      <c r="E88" s="38">
        <v>3934839.69</v>
      </c>
      <c r="F88" s="46">
        <f t="shared" si="11"/>
        <v>3934839.69</v>
      </c>
      <c r="G88" s="16">
        <f t="shared" si="8"/>
        <v>-3934839.69</v>
      </c>
    </row>
    <row r="89" spans="1:10">
      <c r="A89" s="28" t="s">
        <v>74</v>
      </c>
      <c r="B89" s="46">
        <v>0</v>
      </c>
      <c r="C89" s="38">
        <v>0</v>
      </c>
      <c r="D89" s="46">
        <f t="shared" si="10"/>
        <v>0</v>
      </c>
      <c r="E89" s="38">
        <v>0</v>
      </c>
      <c r="F89" s="46">
        <f t="shared" si="11"/>
        <v>0</v>
      </c>
      <c r="G89" s="16">
        <f t="shared" si="8"/>
        <v>0</v>
      </c>
    </row>
    <row r="90" spans="1:10">
      <c r="A90" s="28" t="s">
        <v>73</v>
      </c>
      <c r="B90" s="46">
        <v>0</v>
      </c>
      <c r="C90" s="38">
        <v>0</v>
      </c>
      <c r="D90" s="46">
        <f t="shared" si="10"/>
        <v>0</v>
      </c>
      <c r="E90" s="38">
        <v>5255428.6500000004</v>
      </c>
      <c r="F90" s="46">
        <f t="shared" si="11"/>
        <v>5255428.6500000004</v>
      </c>
      <c r="G90" s="16">
        <f t="shared" si="8"/>
        <v>-5255428.6500000004</v>
      </c>
    </row>
    <row r="91" spans="1:10">
      <c r="A91" s="28" t="s">
        <v>72</v>
      </c>
      <c r="B91" s="46">
        <v>0</v>
      </c>
      <c r="C91" s="38">
        <v>0</v>
      </c>
      <c r="D91" s="46">
        <f t="shared" si="10"/>
        <v>0</v>
      </c>
      <c r="E91" s="38">
        <v>0</v>
      </c>
      <c r="F91" s="46">
        <f t="shared" si="11"/>
        <v>0</v>
      </c>
      <c r="G91" s="16">
        <f t="shared" si="8"/>
        <v>0</v>
      </c>
    </row>
    <row r="92" spans="1:10">
      <c r="A92" s="28" t="s">
        <v>71</v>
      </c>
      <c r="B92" s="46">
        <v>0</v>
      </c>
      <c r="C92" s="38">
        <v>0</v>
      </c>
      <c r="D92" s="46">
        <f t="shared" si="10"/>
        <v>0</v>
      </c>
      <c r="E92" s="38">
        <v>0</v>
      </c>
      <c r="F92" s="46">
        <f t="shared" si="11"/>
        <v>0</v>
      </c>
      <c r="G92" s="16">
        <f t="shared" si="8"/>
        <v>0</v>
      </c>
    </row>
    <row r="93" spans="1:10" s="5" customFormat="1">
      <c r="A93" s="27" t="s">
        <v>70</v>
      </c>
      <c r="B93" s="45">
        <f>SUM(B94:B102)</f>
        <v>12591783.5</v>
      </c>
      <c r="C93" s="51">
        <f>SUM(C94:C102)</f>
        <v>0</v>
      </c>
      <c r="D93" s="45">
        <f>SUM(D94:D102)</f>
        <v>12591783.5</v>
      </c>
      <c r="E93" s="51">
        <f>SUM(E94:E102)</f>
        <v>0</v>
      </c>
      <c r="F93" s="45">
        <f>SUM(F94:F102)</f>
        <v>0</v>
      </c>
      <c r="G93" s="18">
        <f t="shared" si="8"/>
        <v>12591783.5</v>
      </c>
    </row>
    <row r="94" spans="1:10" ht="22.5">
      <c r="A94" s="29" t="s">
        <v>69</v>
      </c>
      <c r="B94" s="46">
        <v>0</v>
      </c>
      <c r="C94" s="38">
        <v>0</v>
      </c>
      <c r="D94" s="46">
        <f>SUM(B94:C94)</f>
        <v>0</v>
      </c>
      <c r="E94" s="38">
        <v>0</v>
      </c>
      <c r="F94" s="46">
        <f t="shared" si="11"/>
        <v>0</v>
      </c>
      <c r="G94" s="16">
        <f t="shared" si="8"/>
        <v>0</v>
      </c>
    </row>
    <row r="95" spans="1:10">
      <c r="A95" s="28" t="s">
        <v>68</v>
      </c>
      <c r="B95" s="46">
        <v>0</v>
      </c>
      <c r="C95" s="38">
        <v>0</v>
      </c>
      <c r="D95" s="46">
        <f t="shared" ref="D95:D102" si="12">SUM(B95:C95)</f>
        <v>0</v>
      </c>
      <c r="E95" s="38">
        <v>0</v>
      </c>
      <c r="F95" s="46">
        <f t="shared" si="11"/>
        <v>0</v>
      </c>
      <c r="G95" s="16">
        <f t="shared" si="8"/>
        <v>0</v>
      </c>
    </row>
    <row r="96" spans="1:10">
      <c r="A96" s="28" t="s">
        <v>67</v>
      </c>
      <c r="B96" s="46">
        <v>0</v>
      </c>
      <c r="C96" s="38">
        <v>0</v>
      </c>
      <c r="D96" s="46">
        <f t="shared" si="12"/>
        <v>0</v>
      </c>
      <c r="E96" s="38">
        <v>0</v>
      </c>
      <c r="F96" s="46">
        <f t="shared" si="11"/>
        <v>0</v>
      </c>
      <c r="G96" s="16">
        <f t="shared" si="8"/>
        <v>0</v>
      </c>
    </row>
    <row r="97" spans="1:7">
      <c r="A97" s="28" t="s">
        <v>66</v>
      </c>
      <c r="B97" s="46">
        <v>0</v>
      </c>
      <c r="C97" s="38">
        <v>0</v>
      </c>
      <c r="D97" s="46">
        <f t="shared" si="12"/>
        <v>0</v>
      </c>
      <c r="E97" s="38">
        <v>0</v>
      </c>
      <c r="F97" s="46">
        <f t="shared" si="11"/>
        <v>0</v>
      </c>
      <c r="G97" s="16">
        <f t="shared" si="8"/>
        <v>0</v>
      </c>
    </row>
    <row r="98" spans="1:7">
      <c r="A98" s="28" t="s">
        <v>65</v>
      </c>
      <c r="B98" s="46">
        <v>0</v>
      </c>
      <c r="C98" s="38">
        <v>0</v>
      </c>
      <c r="D98" s="46">
        <f t="shared" si="12"/>
        <v>0</v>
      </c>
      <c r="E98" s="38">
        <v>0</v>
      </c>
      <c r="F98" s="46">
        <f t="shared" si="11"/>
        <v>0</v>
      </c>
      <c r="G98" s="16">
        <f t="shared" si="8"/>
        <v>0</v>
      </c>
    </row>
    <row r="99" spans="1:7">
      <c r="A99" s="28" t="s">
        <v>64</v>
      </c>
      <c r="B99" s="46">
        <v>0</v>
      </c>
      <c r="C99" s="38">
        <v>0</v>
      </c>
      <c r="D99" s="46">
        <f t="shared" si="12"/>
        <v>0</v>
      </c>
      <c r="E99" s="38">
        <v>0</v>
      </c>
      <c r="F99" s="46">
        <f t="shared" si="11"/>
        <v>0</v>
      </c>
      <c r="G99" s="16">
        <f t="shared" si="8"/>
        <v>0</v>
      </c>
    </row>
    <row r="100" spans="1:7" ht="22.5">
      <c r="A100" s="29" t="s">
        <v>63</v>
      </c>
      <c r="B100" s="46">
        <v>8516250</v>
      </c>
      <c r="C100" s="38">
        <v>0</v>
      </c>
      <c r="D100" s="46">
        <f t="shared" si="12"/>
        <v>8516250</v>
      </c>
      <c r="E100" s="38">
        <v>0</v>
      </c>
      <c r="F100" s="46">
        <f t="shared" si="11"/>
        <v>0</v>
      </c>
      <c r="G100" s="16">
        <f t="shared" si="8"/>
        <v>8516250</v>
      </c>
    </row>
    <row r="101" spans="1:7">
      <c r="A101" s="28" t="s">
        <v>62</v>
      </c>
      <c r="B101" s="46">
        <v>4075533.5</v>
      </c>
      <c r="C101" s="38">
        <v>0</v>
      </c>
      <c r="D101" s="46">
        <f t="shared" si="12"/>
        <v>4075533.5</v>
      </c>
      <c r="E101" s="38">
        <v>0</v>
      </c>
      <c r="F101" s="46">
        <f t="shared" si="11"/>
        <v>0</v>
      </c>
      <c r="G101" s="16">
        <f t="shared" si="8"/>
        <v>4075533.5</v>
      </c>
    </row>
    <row r="102" spans="1:7">
      <c r="A102" s="28" t="s">
        <v>61</v>
      </c>
      <c r="B102" s="46">
        <v>0</v>
      </c>
      <c r="C102" s="38">
        <v>0</v>
      </c>
      <c r="D102" s="46">
        <f t="shared" si="12"/>
        <v>0</v>
      </c>
      <c r="E102" s="38">
        <v>0</v>
      </c>
      <c r="F102" s="46">
        <f t="shared" si="11"/>
        <v>0</v>
      </c>
      <c r="G102" s="16">
        <f t="shared" si="8"/>
        <v>0</v>
      </c>
    </row>
    <row r="103" spans="1:7" s="5" customFormat="1">
      <c r="A103" s="27" t="s">
        <v>60</v>
      </c>
      <c r="B103" s="45">
        <f t="shared" ref="B103:G103" si="13">SUM(B104:B112)</f>
        <v>52250000.010000005</v>
      </c>
      <c r="C103" s="51">
        <f t="shared" si="13"/>
        <v>0</v>
      </c>
      <c r="D103" s="45">
        <f t="shared" si="13"/>
        <v>52250000.010000005</v>
      </c>
      <c r="E103" s="51">
        <f t="shared" si="13"/>
        <v>0</v>
      </c>
      <c r="F103" s="45">
        <f t="shared" si="13"/>
        <v>0</v>
      </c>
      <c r="G103" s="18">
        <f t="shared" si="13"/>
        <v>52250000.010000005</v>
      </c>
    </row>
    <row r="104" spans="1:7">
      <c r="A104" s="28" t="s">
        <v>59</v>
      </c>
      <c r="B104" s="46">
        <v>0</v>
      </c>
      <c r="C104" s="38">
        <v>0</v>
      </c>
      <c r="D104" s="46">
        <f>SUM(B104:C104)</f>
        <v>0</v>
      </c>
      <c r="E104" s="38">
        <v>0</v>
      </c>
      <c r="F104" s="46">
        <f t="shared" si="11"/>
        <v>0</v>
      </c>
      <c r="G104" s="16">
        <f t="shared" si="8"/>
        <v>0</v>
      </c>
    </row>
    <row r="105" spans="1:7">
      <c r="A105" s="28" t="s">
        <v>58</v>
      </c>
      <c r="B105" s="46">
        <v>52250000.010000005</v>
      </c>
      <c r="C105" s="38"/>
      <c r="D105" s="46">
        <f t="shared" ref="D105:D112" si="14">SUM(B105:C105)</f>
        <v>52250000.010000005</v>
      </c>
      <c r="E105" s="38">
        <v>0</v>
      </c>
      <c r="F105" s="46">
        <f t="shared" si="11"/>
        <v>0</v>
      </c>
      <c r="G105" s="16">
        <f t="shared" si="8"/>
        <v>52250000.010000005</v>
      </c>
    </row>
    <row r="106" spans="1:7">
      <c r="A106" s="28" t="s">
        <v>57</v>
      </c>
      <c r="B106" s="46">
        <v>0</v>
      </c>
      <c r="C106" s="38">
        <v>0</v>
      </c>
      <c r="D106" s="46">
        <f t="shared" si="14"/>
        <v>0</v>
      </c>
      <c r="E106" s="38">
        <v>0</v>
      </c>
      <c r="F106" s="46">
        <f t="shared" si="11"/>
        <v>0</v>
      </c>
      <c r="G106" s="16">
        <f t="shared" si="8"/>
        <v>0</v>
      </c>
    </row>
    <row r="107" spans="1:7">
      <c r="A107" s="28" t="s">
        <v>56</v>
      </c>
      <c r="B107" s="46">
        <v>0</v>
      </c>
      <c r="C107" s="38"/>
      <c r="D107" s="46">
        <f t="shared" si="14"/>
        <v>0</v>
      </c>
      <c r="E107" s="38">
        <v>0</v>
      </c>
      <c r="F107" s="46">
        <f t="shared" si="11"/>
        <v>0</v>
      </c>
      <c r="G107" s="16">
        <f t="shared" si="8"/>
        <v>0</v>
      </c>
    </row>
    <row r="108" spans="1:7" ht="22.5">
      <c r="A108" s="29" t="s">
        <v>55</v>
      </c>
      <c r="B108" s="46">
        <v>0</v>
      </c>
      <c r="C108" s="38"/>
      <c r="D108" s="46">
        <f t="shared" si="14"/>
        <v>0</v>
      </c>
      <c r="E108" s="38">
        <v>0</v>
      </c>
      <c r="F108" s="46">
        <f t="shared" si="11"/>
        <v>0</v>
      </c>
      <c r="G108" s="16">
        <f t="shared" si="8"/>
        <v>0</v>
      </c>
    </row>
    <row r="109" spans="1:7">
      <c r="A109" s="28" t="s">
        <v>54</v>
      </c>
      <c r="B109" s="46">
        <v>0</v>
      </c>
      <c r="C109" s="38"/>
      <c r="D109" s="46">
        <f t="shared" si="14"/>
        <v>0</v>
      </c>
      <c r="E109" s="38">
        <v>0</v>
      </c>
      <c r="F109" s="46">
        <f t="shared" si="11"/>
        <v>0</v>
      </c>
      <c r="G109" s="16">
        <f t="shared" si="8"/>
        <v>0</v>
      </c>
    </row>
    <row r="110" spans="1:7">
      <c r="A110" s="28" t="s">
        <v>53</v>
      </c>
      <c r="B110" s="46">
        <v>0</v>
      </c>
      <c r="C110" s="38"/>
      <c r="D110" s="46">
        <f t="shared" si="14"/>
        <v>0</v>
      </c>
      <c r="E110" s="38">
        <v>0</v>
      </c>
      <c r="F110" s="46">
        <f t="shared" si="11"/>
        <v>0</v>
      </c>
      <c r="G110" s="16">
        <f t="shared" si="8"/>
        <v>0</v>
      </c>
    </row>
    <row r="111" spans="1:7">
      <c r="A111" s="28" t="s">
        <v>52</v>
      </c>
      <c r="B111" s="46">
        <v>0</v>
      </c>
      <c r="C111" s="38"/>
      <c r="D111" s="46">
        <f t="shared" si="14"/>
        <v>0</v>
      </c>
      <c r="E111" s="38">
        <v>0</v>
      </c>
      <c r="F111" s="46">
        <f t="shared" si="11"/>
        <v>0</v>
      </c>
      <c r="G111" s="16">
        <f t="shared" si="8"/>
        <v>0</v>
      </c>
    </row>
    <row r="112" spans="1:7">
      <c r="A112" s="28" t="s">
        <v>51</v>
      </c>
      <c r="B112" s="46">
        <v>0</v>
      </c>
      <c r="C112" s="38"/>
      <c r="D112" s="46">
        <f t="shared" si="14"/>
        <v>0</v>
      </c>
      <c r="E112" s="38">
        <v>0</v>
      </c>
      <c r="F112" s="46">
        <f t="shared" si="11"/>
        <v>0</v>
      </c>
      <c r="G112" s="16">
        <f t="shared" si="8"/>
        <v>0</v>
      </c>
    </row>
    <row r="113" spans="1:7" s="5" customFormat="1" ht="22.5">
      <c r="A113" s="30" t="s">
        <v>50</v>
      </c>
      <c r="B113" s="45">
        <f>SUM(B114:B122)</f>
        <v>0</v>
      </c>
      <c r="C113" s="51">
        <f t="shared" ref="C113:G113" si="15">SUM(C114:C122)</f>
        <v>0</v>
      </c>
      <c r="D113" s="45">
        <f t="shared" si="15"/>
        <v>0</v>
      </c>
      <c r="E113" s="51">
        <f t="shared" si="15"/>
        <v>0</v>
      </c>
      <c r="F113" s="45">
        <f t="shared" si="15"/>
        <v>0</v>
      </c>
      <c r="G113" s="18">
        <f t="shared" si="15"/>
        <v>0</v>
      </c>
    </row>
    <row r="114" spans="1:7">
      <c r="A114" s="28" t="s">
        <v>49</v>
      </c>
      <c r="B114" s="46">
        <v>0</v>
      </c>
      <c r="C114" s="38">
        <v>0</v>
      </c>
      <c r="D114" s="46">
        <f>SUM(B114:C114)</f>
        <v>0</v>
      </c>
      <c r="E114" s="38">
        <v>0</v>
      </c>
      <c r="F114" s="46">
        <f t="shared" si="11"/>
        <v>0</v>
      </c>
      <c r="G114" s="16">
        <f t="shared" si="8"/>
        <v>0</v>
      </c>
    </row>
    <row r="115" spans="1:7">
      <c r="A115" s="28" t="s">
        <v>48</v>
      </c>
      <c r="B115" s="46">
        <v>0</v>
      </c>
      <c r="C115" s="38">
        <v>0</v>
      </c>
      <c r="D115" s="46">
        <f t="shared" ref="D115:D122" si="16">SUM(B115:C115)</f>
        <v>0</v>
      </c>
      <c r="E115" s="38">
        <v>0</v>
      </c>
      <c r="F115" s="46">
        <f t="shared" si="11"/>
        <v>0</v>
      </c>
      <c r="G115" s="16">
        <f t="shared" si="8"/>
        <v>0</v>
      </c>
    </row>
    <row r="116" spans="1:7">
      <c r="A116" s="28" t="s">
        <v>47</v>
      </c>
      <c r="B116" s="46">
        <v>0</v>
      </c>
      <c r="C116" s="38">
        <v>0</v>
      </c>
      <c r="D116" s="46">
        <f t="shared" si="16"/>
        <v>0</v>
      </c>
      <c r="E116" s="38">
        <v>0</v>
      </c>
      <c r="F116" s="46">
        <f t="shared" si="11"/>
        <v>0</v>
      </c>
      <c r="G116" s="16">
        <f t="shared" si="8"/>
        <v>0</v>
      </c>
    </row>
    <row r="117" spans="1:7">
      <c r="A117" s="28" t="s">
        <v>46</v>
      </c>
      <c r="B117" s="46">
        <v>0</v>
      </c>
      <c r="C117" s="38">
        <v>0</v>
      </c>
      <c r="D117" s="46">
        <f t="shared" si="16"/>
        <v>0</v>
      </c>
      <c r="E117" s="38">
        <v>0</v>
      </c>
      <c r="F117" s="46">
        <f t="shared" si="11"/>
        <v>0</v>
      </c>
      <c r="G117" s="16">
        <f t="shared" si="8"/>
        <v>0</v>
      </c>
    </row>
    <row r="118" spans="1:7">
      <c r="A118" s="28" t="s">
        <v>45</v>
      </c>
      <c r="B118" s="46">
        <v>0</v>
      </c>
      <c r="C118" s="38">
        <v>0</v>
      </c>
      <c r="D118" s="46">
        <f t="shared" si="16"/>
        <v>0</v>
      </c>
      <c r="E118" s="38">
        <v>0</v>
      </c>
      <c r="F118" s="46">
        <f t="shared" si="11"/>
        <v>0</v>
      </c>
      <c r="G118" s="16">
        <f t="shared" si="8"/>
        <v>0</v>
      </c>
    </row>
    <row r="119" spans="1:7">
      <c r="A119" s="28" t="s">
        <v>44</v>
      </c>
      <c r="B119" s="46">
        <v>0</v>
      </c>
      <c r="C119" s="38">
        <v>0</v>
      </c>
      <c r="D119" s="46">
        <f t="shared" si="16"/>
        <v>0</v>
      </c>
      <c r="E119" s="38">
        <v>0</v>
      </c>
      <c r="F119" s="46">
        <f t="shared" si="11"/>
        <v>0</v>
      </c>
      <c r="G119" s="16">
        <f t="shared" si="8"/>
        <v>0</v>
      </c>
    </row>
    <row r="120" spans="1:7">
      <c r="A120" s="28" t="s">
        <v>43</v>
      </c>
      <c r="B120" s="46">
        <v>0</v>
      </c>
      <c r="C120" s="38">
        <v>0</v>
      </c>
      <c r="D120" s="46">
        <f t="shared" si="16"/>
        <v>0</v>
      </c>
      <c r="E120" s="38">
        <v>0</v>
      </c>
      <c r="F120" s="46">
        <f t="shared" si="11"/>
        <v>0</v>
      </c>
      <c r="G120" s="16">
        <f t="shared" si="8"/>
        <v>0</v>
      </c>
    </row>
    <row r="121" spans="1:7">
      <c r="A121" s="28" t="s">
        <v>42</v>
      </c>
      <c r="B121" s="46">
        <v>0</v>
      </c>
      <c r="C121" s="38">
        <v>0</v>
      </c>
      <c r="D121" s="46">
        <f t="shared" si="16"/>
        <v>0</v>
      </c>
      <c r="E121" s="38">
        <v>0</v>
      </c>
      <c r="F121" s="46">
        <f t="shared" si="11"/>
        <v>0</v>
      </c>
      <c r="G121" s="16">
        <f t="shared" si="8"/>
        <v>0</v>
      </c>
    </row>
    <row r="122" spans="1:7">
      <c r="A122" s="28" t="s">
        <v>41</v>
      </c>
      <c r="B122" s="46">
        <v>0</v>
      </c>
      <c r="C122" s="38">
        <v>0</v>
      </c>
      <c r="D122" s="46">
        <f t="shared" si="16"/>
        <v>0</v>
      </c>
      <c r="E122" s="38">
        <v>0</v>
      </c>
      <c r="F122" s="46">
        <f t="shared" si="11"/>
        <v>0</v>
      </c>
      <c r="G122" s="16">
        <f t="shared" si="8"/>
        <v>0</v>
      </c>
    </row>
    <row r="123" spans="1:7" s="5" customFormat="1" ht="22.5">
      <c r="A123" s="30" t="s">
        <v>40</v>
      </c>
      <c r="B123" s="45">
        <f t="shared" ref="B123:G123" si="17">SUM(B124:B132)</f>
        <v>2050374.53</v>
      </c>
      <c r="C123" s="51">
        <f t="shared" si="17"/>
        <v>0</v>
      </c>
      <c r="D123" s="45">
        <f t="shared" si="17"/>
        <v>2050374.53</v>
      </c>
      <c r="E123" s="51">
        <f t="shared" si="17"/>
        <v>0</v>
      </c>
      <c r="F123" s="45">
        <f t="shared" si="17"/>
        <v>0</v>
      </c>
      <c r="G123" s="18">
        <f t="shared" si="17"/>
        <v>2050374.53</v>
      </c>
    </row>
    <row r="124" spans="1:7">
      <c r="A124" s="28" t="s">
        <v>39</v>
      </c>
      <c r="B124" s="46">
        <v>0</v>
      </c>
      <c r="C124" s="38">
        <v>0</v>
      </c>
      <c r="D124" s="46">
        <f>SUM(B124:C124)</f>
        <v>0</v>
      </c>
      <c r="E124" s="38">
        <v>0</v>
      </c>
      <c r="F124" s="46">
        <f t="shared" si="11"/>
        <v>0</v>
      </c>
      <c r="G124" s="16">
        <f t="shared" si="8"/>
        <v>0</v>
      </c>
    </row>
    <row r="125" spans="1:7">
      <c r="A125" s="28" t="s">
        <v>38</v>
      </c>
      <c r="B125" s="46">
        <v>0</v>
      </c>
      <c r="C125" s="38">
        <v>0</v>
      </c>
      <c r="D125" s="46">
        <f t="shared" ref="D125:D132" si="18">SUM(B125:C125)</f>
        <v>0</v>
      </c>
      <c r="E125" s="38">
        <v>0</v>
      </c>
      <c r="F125" s="46">
        <f t="shared" si="11"/>
        <v>0</v>
      </c>
      <c r="G125" s="16">
        <f t="shared" si="8"/>
        <v>0</v>
      </c>
    </row>
    <row r="126" spans="1:7">
      <c r="A126" s="28" t="s">
        <v>37</v>
      </c>
      <c r="B126" s="46">
        <v>0</v>
      </c>
      <c r="C126" s="38">
        <v>0</v>
      </c>
      <c r="D126" s="46">
        <f t="shared" si="18"/>
        <v>0</v>
      </c>
      <c r="E126" s="38">
        <v>0</v>
      </c>
      <c r="F126" s="46">
        <f t="shared" si="11"/>
        <v>0</v>
      </c>
      <c r="G126" s="16">
        <f t="shared" si="8"/>
        <v>0</v>
      </c>
    </row>
    <row r="127" spans="1:7">
      <c r="A127" s="28" t="s">
        <v>36</v>
      </c>
      <c r="B127" s="46">
        <v>0</v>
      </c>
      <c r="C127" s="38">
        <v>0</v>
      </c>
      <c r="D127" s="46">
        <f t="shared" si="18"/>
        <v>0</v>
      </c>
      <c r="E127" s="38">
        <v>0</v>
      </c>
      <c r="F127" s="46">
        <f t="shared" si="11"/>
        <v>0</v>
      </c>
      <c r="G127" s="16">
        <f t="shared" si="8"/>
        <v>0</v>
      </c>
    </row>
    <row r="128" spans="1:7">
      <c r="A128" s="28" t="s">
        <v>35</v>
      </c>
      <c r="B128" s="46">
        <v>2050374.53</v>
      </c>
      <c r="C128" s="38">
        <v>0</v>
      </c>
      <c r="D128" s="46">
        <f t="shared" si="18"/>
        <v>2050374.53</v>
      </c>
      <c r="E128" s="38">
        <v>0</v>
      </c>
      <c r="F128" s="46">
        <f t="shared" si="11"/>
        <v>0</v>
      </c>
      <c r="G128" s="16">
        <f t="shared" si="8"/>
        <v>2050374.53</v>
      </c>
    </row>
    <row r="129" spans="1:11">
      <c r="A129" s="28" t="s">
        <v>34</v>
      </c>
      <c r="B129" s="46">
        <v>0</v>
      </c>
      <c r="C129" s="38">
        <v>0</v>
      </c>
      <c r="D129" s="46">
        <f t="shared" si="18"/>
        <v>0</v>
      </c>
      <c r="E129" s="38">
        <v>0</v>
      </c>
      <c r="F129" s="46">
        <f t="shared" si="11"/>
        <v>0</v>
      </c>
      <c r="G129" s="16">
        <f t="shared" si="8"/>
        <v>0</v>
      </c>
    </row>
    <row r="130" spans="1:11">
      <c r="A130" s="28" t="s">
        <v>33</v>
      </c>
      <c r="B130" s="46">
        <v>0</v>
      </c>
      <c r="C130" s="38">
        <v>0</v>
      </c>
      <c r="D130" s="46">
        <f t="shared" si="18"/>
        <v>0</v>
      </c>
      <c r="E130" s="38">
        <v>0</v>
      </c>
      <c r="F130" s="46">
        <f t="shared" si="11"/>
        <v>0</v>
      </c>
      <c r="G130" s="16">
        <f t="shared" si="8"/>
        <v>0</v>
      </c>
    </row>
    <row r="131" spans="1:11">
      <c r="A131" s="28" t="s">
        <v>32</v>
      </c>
      <c r="B131" s="46">
        <v>0</v>
      </c>
      <c r="C131" s="38">
        <v>0</v>
      </c>
      <c r="D131" s="46">
        <f t="shared" si="18"/>
        <v>0</v>
      </c>
      <c r="E131" s="38">
        <v>0</v>
      </c>
      <c r="F131" s="46">
        <f t="shared" si="11"/>
        <v>0</v>
      </c>
      <c r="G131" s="16">
        <f t="shared" si="8"/>
        <v>0</v>
      </c>
    </row>
    <row r="132" spans="1:11">
      <c r="A132" s="28" t="s">
        <v>31</v>
      </c>
      <c r="B132" s="46">
        <v>0</v>
      </c>
      <c r="C132" s="38">
        <v>0</v>
      </c>
      <c r="D132" s="46">
        <f t="shared" si="18"/>
        <v>0</v>
      </c>
      <c r="E132" s="38">
        <v>0</v>
      </c>
      <c r="F132" s="46">
        <f t="shared" si="11"/>
        <v>0</v>
      </c>
      <c r="G132" s="16">
        <f t="shared" si="8"/>
        <v>0</v>
      </c>
    </row>
    <row r="133" spans="1:11" s="5" customFormat="1">
      <c r="A133" s="27" t="s">
        <v>30</v>
      </c>
      <c r="B133" s="45">
        <f t="shared" ref="B133:G133" si="19">SUM(B134:B136)</f>
        <v>97300005.799999997</v>
      </c>
      <c r="C133" s="51">
        <f t="shared" si="19"/>
        <v>0</v>
      </c>
      <c r="D133" s="45">
        <f t="shared" si="19"/>
        <v>97300005.799999997</v>
      </c>
      <c r="E133" s="51">
        <f t="shared" si="19"/>
        <v>63887721.340000004</v>
      </c>
      <c r="F133" s="45">
        <f t="shared" si="19"/>
        <v>63887721.340000004</v>
      </c>
      <c r="G133" s="18">
        <f t="shared" si="19"/>
        <v>33412284.459999993</v>
      </c>
    </row>
    <row r="134" spans="1:11">
      <c r="A134" s="28" t="s">
        <v>29</v>
      </c>
      <c r="B134" s="46">
        <v>97300005.799999997</v>
      </c>
      <c r="C134" s="38">
        <v>0</v>
      </c>
      <c r="D134" s="46">
        <f>SUM(B134:C134)</f>
        <v>97300005.799999997</v>
      </c>
      <c r="E134" s="38">
        <v>63887721.340000004</v>
      </c>
      <c r="F134" s="46">
        <f t="shared" si="11"/>
        <v>63887721.340000004</v>
      </c>
      <c r="G134" s="16">
        <f t="shared" si="8"/>
        <v>33412284.459999993</v>
      </c>
    </row>
    <row r="135" spans="1:11">
      <c r="A135" s="28" t="s">
        <v>28</v>
      </c>
      <c r="B135" s="46">
        <v>0</v>
      </c>
      <c r="C135" s="38"/>
      <c r="D135" s="46">
        <f t="shared" ref="D135:D136" si="20">SUM(B135:C135)</f>
        <v>0</v>
      </c>
      <c r="E135" s="38">
        <v>0</v>
      </c>
      <c r="F135" s="46">
        <f t="shared" si="11"/>
        <v>0</v>
      </c>
      <c r="G135" s="16">
        <f t="shared" si="8"/>
        <v>0</v>
      </c>
    </row>
    <row r="136" spans="1:11">
      <c r="A136" s="28" t="s">
        <v>27</v>
      </c>
      <c r="B136" s="46">
        <v>0</v>
      </c>
      <c r="C136" s="38"/>
      <c r="D136" s="46">
        <f t="shared" si="20"/>
        <v>0</v>
      </c>
      <c r="E136" s="38">
        <v>0</v>
      </c>
      <c r="F136" s="46">
        <f t="shared" si="11"/>
        <v>0</v>
      </c>
      <c r="G136" s="16">
        <f t="shared" si="8"/>
        <v>0</v>
      </c>
    </row>
    <row r="137" spans="1:11" s="5" customFormat="1" ht="22.5">
      <c r="A137" s="30" t="s">
        <v>26</v>
      </c>
      <c r="B137" s="45">
        <f>SUM(B138:B145)</f>
        <v>0</v>
      </c>
      <c r="C137" s="51">
        <f>SUM(C138:C145)</f>
        <v>0</v>
      </c>
      <c r="D137" s="45">
        <f>SUM(D138:D145)</f>
        <v>0</v>
      </c>
      <c r="E137" s="51">
        <f>SUM(E138:E145)</f>
        <v>0</v>
      </c>
      <c r="F137" s="45">
        <f>SUM(F138:F145)</f>
        <v>0</v>
      </c>
      <c r="G137" s="18">
        <f t="shared" si="8"/>
        <v>0</v>
      </c>
      <c r="J137" s="6"/>
      <c r="K137" s="8"/>
    </row>
    <row r="138" spans="1:11">
      <c r="A138" s="28" t="s">
        <v>25</v>
      </c>
      <c r="B138" s="46">
        <v>0</v>
      </c>
      <c r="C138" s="38">
        <v>0</v>
      </c>
      <c r="D138" s="46">
        <v>0</v>
      </c>
      <c r="E138" s="38">
        <v>0</v>
      </c>
      <c r="F138" s="46">
        <f t="shared" si="11"/>
        <v>0</v>
      </c>
      <c r="G138" s="16">
        <f t="shared" si="8"/>
        <v>0</v>
      </c>
    </row>
    <row r="139" spans="1:11">
      <c r="A139" s="28" t="s">
        <v>24</v>
      </c>
      <c r="B139" s="46">
        <v>0</v>
      </c>
      <c r="C139" s="38">
        <v>0</v>
      </c>
      <c r="D139" s="46">
        <v>0</v>
      </c>
      <c r="E139" s="38">
        <v>0</v>
      </c>
      <c r="F139" s="46">
        <f t="shared" si="11"/>
        <v>0</v>
      </c>
      <c r="G139" s="16">
        <f t="shared" si="8"/>
        <v>0</v>
      </c>
    </row>
    <row r="140" spans="1:11">
      <c r="A140" s="28" t="s">
        <v>23</v>
      </c>
      <c r="B140" s="46">
        <v>0</v>
      </c>
      <c r="C140" s="38">
        <v>0</v>
      </c>
      <c r="D140" s="46">
        <v>0</v>
      </c>
      <c r="E140" s="38">
        <v>0</v>
      </c>
      <c r="F140" s="46">
        <f t="shared" si="11"/>
        <v>0</v>
      </c>
      <c r="G140" s="16">
        <f t="shared" si="8"/>
        <v>0</v>
      </c>
    </row>
    <row r="141" spans="1:11">
      <c r="A141" s="28" t="s">
        <v>22</v>
      </c>
      <c r="B141" s="46">
        <v>0</v>
      </c>
      <c r="C141" s="38">
        <v>0</v>
      </c>
      <c r="D141" s="46">
        <v>0</v>
      </c>
      <c r="E141" s="38">
        <v>0</v>
      </c>
      <c r="F141" s="46">
        <f t="shared" si="11"/>
        <v>0</v>
      </c>
      <c r="G141" s="16">
        <f t="shared" si="8"/>
        <v>0</v>
      </c>
    </row>
    <row r="142" spans="1:11">
      <c r="A142" s="28" t="s">
        <v>21</v>
      </c>
      <c r="B142" s="46">
        <v>0</v>
      </c>
      <c r="C142" s="38">
        <v>0</v>
      </c>
      <c r="D142" s="46">
        <v>0</v>
      </c>
      <c r="E142" s="38">
        <v>0</v>
      </c>
      <c r="F142" s="46">
        <f t="shared" si="11"/>
        <v>0</v>
      </c>
      <c r="G142" s="16">
        <f t="shared" si="8"/>
        <v>0</v>
      </c>
    </row>
    <row r="143" spans="1:11">
      <c r="A143" s="31" t="s">
        <v>20</v>
      </c>
      <c r="B143" s="46">
        <v>0</v>
      </c>
      <c r="C143" s="38">
        <v>0</v>
      </c>
      <c r="D143" s="46">
        <v>0</v>
      </c>
      <c r="E143" s="38">
        <v>0</v>
      </c>
      <c r="F143" s="46">
        <f t="shared" si="11"/>
        <v>0</v>
      </c>
      <c r="G143" s="16">
        <f t="shared" si="8"/>
        <v>0</v>
      </c>
    </row>
    <row r="144" spans="1:11">
      <c r="A144" s="28" t="s">
        <v>19</v>
      </c>
      <c r="B144" s="46">
        <v>0</v>
      </c>
      <c r="C144" s="38">
        <v>0</v>
      </c>
      <c r="D144" s="46">
        <v>0</v>
      </c>
      <c r="E144" s="38">
        <v>0</v>
      </c>
      <c r="F144" s="46">
        <f t="shared" si="11"/>
        <v>0</v>
      </c>
      <c r="G144" s="16">
        <f t="shared" si="8"/>
        <v>0</v>
      </c>
    </row>
    <row r="145" spans="1:7">
      <c r="A145" s="28" t="s">
        <v>18</v>
      </c>
      <c r="B145" s="46">
        <v>0</v>
      </c>
      <c r="C145" s="38">
        <v>0</v>
      </c>
      <c r="D145" s="46">
        <v>0</v>
      </c>
      <c r="E145" s="38">
        <v>0</v>
      </c>
      <c r="F145" s="46">
        <f t="shared" si="11"/>
        <v>0</v>
      </c>
      <c r="G145" s="16">
        <f t="shared" si="8"/>
        <v>0</v>
      </c>
    </row>
    <row r="146" spans="1:7" s="5" customFormat="1">
      <c r="A146" s="27" t="s">
        <v>17</v>
      </c>
      <c r="B146" s="45">
        <f>SUM(B147:B149)</f>
        <v>0</v>
      </c>
      <c r="C146" s="51">
        <f>SUM(C147:C149)</f>
        <v>0</v>
      </c>
      <c r="D146" s="45">
        <f>SUM(D147:D149)</f>
        <v>0</v>
      </c>
      <c r="E146" s="51">
        <f>SUM(E147:E149)</f>
        <v>0</v>
      </c>
      <c r="F146" s="45">
        <f>SUM(F147:F149)</f>
        <v>0</v>
      </c>
      <c r="G146" s="18">
        <f t="shared" si="8"/>
        <v>0</v>
      </c>
    </row>
    <row r="147" spans="1:7">
      <c r="A147" s="28" t="s">
        <v>16</v>
      </c>
      <c r="B147" s="46">
        <v>0</v>
      </c>
      <c r="C147" s="38">
        <v>0</v>
      </c>
      <c r="D147" s="46">
        <v>0</v>
      </c>
      <c r="E147" s="38">
        <v>0</v>
      </c>
      <c r="F147" s="46">
        <f t="shared" si="11"/>
        <v>0</v>
      </c>
      <c r="G147" s="16">
        <f t="shared" si="8"/>
        <v>0</v>
      </c>
    </row>
    <row r="148" spans="1:7">
      <c r="A148" s="17" t="s">
        <v>15</v>
      </c>
      <c r="B148" s="41">
        <v>0</v>
      </c>
      <c r="C148" s="36">
        <v>0</v>
      </c>
      <c r="D148" s="41">
        <v>0</v>
      </c>
      <c r="E148" s="36">
        <v>0</v>
      </c>
      <c r="F148" s="41">
        <f t="shared" si="11"/>
        <v>0</v>
      </c>
      <c r="G148" s="16">
        <f t="shared" ref="G148:G157" si="21">D148-E148</f>
        <v>0</v>
      </c>
    </row>
    <row r="149" spans="1:7">
      <c r="A149" s="17" t="s">
        <v>14</v>
      </c>
      <c r="B149" s="41">
        <v>0</v>
      </c>
      <c r="C149" s="36">
        <v>0</v>
      </c>
      <c r="D149" s="41">
        <v>0</v>
      </c>
      <c r="E149" s="36">
        <v>0</v>
      </c>
      <c r="F149" s="41">
        <f t="shared" si="11"/>
        <v>0</v>
      </c>
      <c r="G149" s="16">
        <f t="shared" si="21"/>
        <v>0</v>
      </c>
    </row>
    <row r="150" spans="1:7" s="5" customFormat="1">
      <c r="A150" s="20" t="s">
        <v>13</v>
      </c>
      <c r="B150" s="42">
        <f>SUM(B151:B157)</f>
        <v>0</v>
      </c>
      <c r="C150" s="49">
        <f>SUM(C151:C157)</f>
        <v>0</v>
      </c>
      <c r="D150" s="42">
        <f>SUM(D151:D157)</f>
        <v>0</v>
      </c>
      <c r="E150" s="49">
        <f>SUM(E151:E157)</f>
        <v>0</v>
      </c>
      <c r="F150" s="42">
        <f>SUM(F151:F157)</f>
        <v>0</v>
      </c>
      <c r="G150" s="18">
        <f t="shared" si="21"/>
        <v>0</v>
      </c>
    </row>
    <row r="151" spans="1:7">
      <c r="A151" s="17" t="s">
        <v>12</v>
      </c>
      <c r="B151" s="41"/>
      <c r="C151" s="36"/>
      <c r="D151" s="41"/>
      <c r="E151" s="36">
        <v>0</v>
      </c>
      <c r="F151" s="41">
        <f t="shared" si="11"/>
        <v>0</v>
      </c>
      <c r="G151" s="16">
        <f t="shared" si="21"/>
        <v>0</v>
      </c>
    </row>
    <row r="152" spans="1:7">
      <c r="A152" s="17" t="s">
        <v>11</v>
      </c>
      <c r="B152" s="41">
        <v>0</v>
      </c>
      <c r="C152" s="36">
        <v>0</v>
      </c>
      <c r="D152" s="41">
        <v>0</v>
      </c>
      <c r="E152" s="36">
        <v>0</v>
      </c>
      <c r="F152" s="41">
        <f t="shared" ref="F152:F157" si="22">E152</f>
        <v>0</v>
      </c>
      <c r="G152" s="16">
        <f t="shared" si="21"/>
        <v>0</v>
      </c>
    </row>
    <row r="153" spans="1:7">
      <c r="A153" s="17" t="s">
        <v>10</v>
      </c>
      <c r="B153" s="41">
        <v>0</v>
      </c>
      <c r="C153" s="36">
        <v>0</v>
      </c>
      <c r="D153" s="41">
        <v>0</v>
      </c>
      <c r="E153" s="36">
        <v>0</v>
      </c>
      <c r="F153" s="41">
        <f t="shared" si="22"/>
        <v>0</v>
      </c>
      <c r="G153" s="16">
        <f t="shared" si="21"/>
        <v>0</v>
      </c>
    </row>
    <row r="154" spans="1:7">
      <c r="A154" s="17" t="s">
        <v>9</v>
      </c>
      <c r="B154" s="41">
        <v>0</v>
      </c>
      <c r="C154" s="36">
        <v>0</v>
      </c>
      <c r="D154" s="41">
        <v>0</v>
      </c>
      <c r="E154" s="36">
        <v>0</v>
      </c>
      <c r="F154" s="41">
        <f t="shared" si="22"/>
        <v>0</v>
      </c>
      <c r="G154" s="16">
        <f t="shared" si="21"/>
        <v>0</v>
      </c>
    </row>
    <row r="155" spans="1:7">
      <c r="A155" s="17" t="s">
        <v>8</v>
      </c>
      <c r="B155" s="41">
        <v>0</v>
      </c>
      <c r="C155" s="36">
        <v>0</v>
      </c>
      <c r="D155" s="41">
        <v>0</v>
      </c>
      <c r="E155" s="36">
        <v>0</v>
      </c>
      <c r="F155" s="41">
        <f t="shared" si="22"/>
        <v>0</v>
      </c>
      <c r="G155" s="16">
        <f t="shared" si="21"/>
        <v>0</v>
      </c>
    </row>
    <row r="156" spans="1:7">
      <c r="A156" s="17" t="s">
        <v>7</v>
      </c>
      <c r="B156" s="41">
        <v>0</v>
      </c>
      <c r="C156" s="36">
        <v>0</v>
      </c>
      <c r="D156" s="41">
        <v>0</v>
      </c>
      <c r="E156" s="36">
        <v>0</v>
      </c>
      <c r="F156" s="41">
        <f t="shared" si="22"/>
        <v>0</v>
      </c>
      <c r="G156" s="16">
        <f t="shared" si="21"/>
        <v>0</v>
      </c>
    </row>
    <row r="157" spans="1:7">
      <c r="A157" s="17" t="s">
        <v>6</v>
      </c>
      <c r="B157" s="41">
        <v>0</v>
      </c>
      <c r="C157" s="36">
        <v>0</v>
      </c>
      <c r="D157" s="41">
        <v>0</v>
      </c>
      <c r="E157" s="36">
        <v>0</v>
      </c>
      <c r="F157" s="41">
        <f t="shared" si="22"/>
        <v>0</v>
      </c>
      <c r="G157" s="16">
        <f t="shared" si="21"/>
        <v>0</v>
      </c>
    </row>
    <row r="158" spans="1:7">
      <c r="A158" s="32"/>
      <c r="B158" s="41"/>
      <c r="C158" s="36"/>
      <c r="D158" s="41"/>
      <c r="E158" s="36"/>
      <c r="F158" s="41"/>
      <c r="G158" s="16"/>
    </row>
    <row r="159" spans="1:7">
      <c r="A159" s="33" t="s">
        <v>5</v>
      </c>
      <c r="B159" s="42">
        <f>B8+B84</f>
        <v>1268391116.8399999</v>
      </c>
      <c r="C159" s="49">
        <f>C8+C84</f>
        <v>0</v>
      </c>
      <c r="D159" s="42">
        <f>D8+D84</f>
        <v>1268391116.8399999</v>
      </c>
      <c r="E159" s="49">
        <f>E8+E84</f>
        <v>972814127.34000003</v>
      </c>
      <c r="F159" s="42">
        <f>F8+F84</f>
        <v>972814127.34000003</v>
      </c>
      <c r="G159" s="18">
        <f>D159-E159-1</f>
        <v>295576988.49999988</v>
      </c>
    </row>
    <row r="160" spans="1:7">
      <c r="A160" s="34"/>
      <c r="B160" s="47"/>
      <c r="C160" s="39"/>
      <c r="D160" s="47"/>
      <c r="E160" s="39"/>
      <c r="F160" s="47"/>
      <c r="G160" s="35"/>
    </row>
    <row r="162" spans="2:7">
      <c r="B162" s="2"/>
      <c r="C162" s="2"/>
      <c r="D162" s="2"/>
      <c r="E162" s="2"/>
      <c r="F162" s="2"/>
      <c r="G162" s="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Formato 6 a)</vt:lpstr>
      <vt:lpstr>'Formato 6 a)'!Print_Area</vt:lpstr>
      <vt:lpstr>'Formato 6 a)'!Print_Titles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López Rodríguez</dc:creator>
  <cp:lastModifiedBy>mrosas</cp:lastModifiedBy>
  <cp:lastPrinted>2020-06-08T17:38:09Z</cp:lastPrinted>
  <dcterms:created xsi:type="dcterms:W3CDTF">2014-11-06T23:32:06Z</dcterms:created>
  <dcterms:modified xsi:type="dcterms:W3CDTF">2020-06-08T18:10:41Z</dcterms:modified>
</cp:coreProperties>
</file>