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0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2" i="1"/>
  <c r="H59" i="1"/>
  <c r="H43" i="1"/>
  <c r="H44" i="1"/>
  <c r="H45" i="1"/>
  <c r="H42" i="1"/>
  <c r="H39" i="1"/>
  <c r="H31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E44" i="1"/>
  <c r="E45" i="1"/>
  <c r="E42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F84" i="1" l="1"/>
  <c r="D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<sst xmlns="http://schemas.openxmlformats.org/spreadsheetml/2006/main" count="81" uniqueCount="49">
  <si>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</si>
  <si>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</si>
  <si>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</si>
  <si>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</si>
  <si>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</si>
  <si>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</si>
  <si>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</si>
  <si>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</si>
  <si>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</si>
  <si>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</si>
  <si>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</si>
  <si>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</si>
  <si>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</si>
  <si>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</si>
  <si>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</si>
  <si>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</si>
  <si>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</si>
  <si>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</si>
  <si>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</si>
  <si>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</si>
  <si>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</si>
  <si>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</si>
  <si>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</si>
  <si>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</si>
  <si>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</si>
  <si>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</si>
  <si>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</si>
  <si>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</si>
  <si>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</si>
  <si>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</si>
  <si>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</si>
  <si>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</si>
  <si>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</si>
  <si>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</si>
  <si>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</si>
  <si>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</si>
  <si>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</si>
  <si>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</si>
  <si>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</si>
  <si>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</si>
  <si>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</si>
  <si>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</si>
  <si>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</si>
  <si>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</si>
  <si>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</si>
  <si>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</si>
  <si>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</si>
  <si>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2020</t>
  </si>
  <si>
    <t>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</si>
</sst>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1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92"/>
  <sheetViews>
    <sheetView showGridLines="0" tabSelected="1" topLeftCell="A64" zoomScale="90" zoomScaleNormal="90" workbookViewId="0">
      <selection activeCell="B2" sqref="B2:H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37" t="s">
        <v>48</v>
      </c>
      <c r="C2" s="38"/>
      <c r="D2" s="38"/>
      <c r="E2" s="38"/>
      <c r="F2" s="38"/>
      <c r="G2" s="38"/>
      <c r="H2" s="39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22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3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4534084055.6900005</v>
      </c>
      <c r="D10" s="4">
        <f t="shared" ref="D10:H10" si="0">SUM(D11,D21,D30,D41)</f>
        <v>337489796.00999999</v>
      </c>
      <c r="E10" s="19">
        <f t="shared" si="0"/>
        <v>4871573851.6999998</v>
      </c>
      <c r="F10" s="4">
        <f t="shared" si="0"/>
        <v>4525621415.4300013</v>
      </c>
      <c r="G10" s="4">
        <f t="shared" si="0"/>
        <v>4525621415.4300013</v>
      </c>
      <c r="H10" s="19">
        <f t="shared" si="0"/>
        <v>345952436.26999986</v>
      </c>
    </row>
    <row r="11" spans="2:9" x14ac:dyDescent="0.25">
      <c r="B11" s="9" t="s">
        <v>13</v>
      </c>
      <c r="C11" s="4">
        <f>SUM(C12:C19)</f>
        <v>1907438142</v>
      </c>
      <c r="D11" s="4">
        <f t="shared" ref="D11:H11" si="1">SUM(D12:D19)</f>
        <v>71698488.609999985</v>
      </c>
      <c r="E11" s="19">
        <f t="shared" si="1"/>
        <v>1979136630.6100001</v>
      </c>
      <c r="F11" s="4">
        <f t="shared" si="1"/>
        <v>1576582093.9099998</v>
      </c>
      <c r="G11" s="4">
        <f t="shared" si="1"/>
        <v>1576582093.9099998</v>
      </c>
      <c r="H11" s="19">
        <f t="shared" si="1"/>
        <v>402554536.70000029</v>
      </c>
    </row>
    <row r="12" spans="2:9" x14ac:dyDescent="0.25">
      <c r="B12" s="12" t="s">
        <v>14</v>
      </c>
      <c r="C12" s="16">
        <v>88709910.629999995</v>
      </c>
      <c r="D12" s="16">
        <v>-210000</v>
      </c>
      <c r="E12" s="20">
        <f>SUM(C12:D12)</f>
        <v>88499910.629999995</v>
      </c>
      <c r="F12" s="16">
        <v>89985510.12000002</v>
      </c>
      <c r="G12" s="16">
        <v>89985510.12000002</v>
      </c>
      <c r="H12" s="20">
        <f>SUM(E12-F12)</f>
        <v>-1485599.4900000244</v>
      </c>
    </row>
    <row r="13" spans="2:9" x14ac:dyDescent="0.25">
      <c r="B13" s="12" t="s">
        <v>15</v>
      </c>
      <c r="C13" s="16">
        <v>27304643.960000001</v>
      </c>
      <c r="D13" s="16">
        <v>0</v>
      </c>
      <c r="E13" s="20">
        <f t="shared" ref="E13:E19" si="2">SUM(C13:D13)</f>
        <v>27304643.960000001</v>
      </c>
      <c r="F13" s="16">
        <v>28169950.16</v>
      </c>
      <c r="G13" s="16">
        <v>28169950.16</v>
      </c>
      <c r="H13" s="20">
        <f t="shared" ref="H13:H19" si="3">SUM(E13-F13)</f>
        <v>-865306.19999999925</v>
      </c>
    </row>
    <row r="14" spans="2:9" x14ac:dyDescent="0.25">
      <c r="B14" s="12" t="s">
        <v>16</v>
      </c>
      <c r="C14" s="16">
        <v>95908346.169999987</v>
      </c>
      <c r="D14" s="16">
        <v>0</v>
      </c>
      <c r="E14" s="20">
        <f t="shared" si="2"/>
        <v>95908346.169999987</v>
      </c>
      <c r="F14" s="16">
        <v>86976646.260000005</v>
      </c>
      <c r="G14" s="16">
        <v>86976646.260000005</v>
      </c>
      <c r="H14" s="20">
        <f>SUM(E14-F14)</f>
        <v>8931699.9099999815</v>
      </c>
    </row>
    <row r="15" spans="2:9" x14ac:dyDescent="0.25">
      <c r="B15" s="12" t="s">
        <v>17</v>
      </c>
      <c r="C15" s="16">
        <v>3590984.01</v>
      </c>
      <c r="D15" s="16">
        <v>0</v>
      </c>
      <c r="E15" s="20">
        <f t="shared" si="2"/>
        <v>3590984.01</v>
      </c>
      <c r="F15" s="16">
        <v>3204990.13</v>
      </c>
      <c r="G15" s="16">
        <v>3204990.13</v>
      </c>
      <c r="H15" s="20">
        <f t="shared" si="3"/>
        <v>385993.87999999989</v>
      </c>
    </row>
    <row r="16" spans="2:9" x14ac:dyDescent="0.25">
      <c r="B16" s="12" t="s">
        <v>18</v>
      </c>
      <c r="C16" s="16">
        <v>265795320.83000004</v>
      </c>
      <c r="D16" s="16">
        <v>30008488.609999999</v>
      </c>
      <c r="E16" s="20">
        <f t="shared" si="2"/>
        <v>295803809.44000006</v>
      </c>
      <c r="F16" s="16">
        <v>299950534.86000001</v>
      </c>
      <c r="G16" s="16">
        <v>299950534.86000001</v>
      </c>
      <c r="H16" s="20">
        <f t="shared" si="3"/>
        <v>-4146725.4199999571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1193851729.48</v>
      </c>
      <c r="D18" s="16">
        <v>41899999.999999993</v>
      </c>
      <c r="E18" s="20">
        <f t="shared" si="2"/>
        <v>1235751729.48</v>
      </c>
      <c r="F18" s="16">
        <v>842431065.34999979</v>
      </c>
      <c r="G18" s="16">
        <v>842431065.34999979</v>
      </c>
      <c r="H18" s="20">
        <f t="shared" si="3"/>
        <v>393320664.13000023</v>
      </c>
    </row>
    <row r="19" spans="2:8" x14ac:dyDescent="0.25">
      <c r="B19" s="12" t="s">
        <v>21</v>
      </c>
      <c r="C19" s="16">
        <v>232277206.92000002</v>
      </c>
      <c r="D19" s="16">
        <v>0</v>
      </c>
      <c r="E19" s="20">
        <f t="shared" si="2"/>
        <v>232277206.92000002</v>
      </c>
      <c r="F19" s="16">
        <v>225863397.03</v>
      </c>
      <c r="G19" s="16">
        <v>225863397.03</v>
      </c>
      <c r="H19" s="20">
        <f t="shared" si="3"/>
        <v>6413809.8900000155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15" customHeight="1" x14ac:dyDescent="0.25">
      <c r="B21" s="10" t="s">
        <v>22</v>
      </c>
      <c r="C21" s="4">
        <f>SUM(C22:C28)</f>
        <v>2618843750.5500002</v>
      </c>
      <c r="D21" s="4">
        <f t="shared" ref="D21:H21" si="4">SUM(D22:D28)</f>
        <v>268991307.39999998</v>
      </c>
      <c r="E21" s="19">
        <f t="shared" si="4"/>
        <v>2887835057.9499998</v>
      </c>
      <c r="F21" s="4">
        <f t="shared" si="4"/>
        <v>2940864649.1400008</v>
      </c>
      <c r="G21" s="4">
        <f t="shared" si="4"/>
        <v>2940864649.1400008</v>
      </c>
      <c r="H21" s="19">
        <f t="shared" si="4"/>
        <v>-53029591.190000407</v>
      </c>
    </row>
    <row r="22" spans="2:8" x14ac:dyDescent="0.25">
      <c r="B22" s="12" t="s">
        <v>23</v>
      </c>
      <c r="C22" s="16">
        <v>18909716.140000001</v>
      </c>
      <c r="D22" s="16">
        <v>0</v>
      </c>
      <c r="E22" s="20">
        <f t="shared" ref="E22:E28" si="5">SUM(C22:D22)</f>
        <v>18909716.140000001</v>
      </c>
      <c r="F22" s="16">
        <v>15067893.52</v>
      </c>
      <c r="G22" s="16">
        <v>15067893.52</v>
      </c>
      <c r="H22" s="20">
        <f t="shared" ref="H22:H28" si="6">SUM(E22-F22)</f>
        <v>3841822.620000001</v>
      </c>
    </row>
    <row r="23" spans="2:8" x14ac:dyDescent="0.25">
      <c r="B23" s="12" t="s">
        <v>24</v>
      </c>
      <c r="C23" s="16">
        <v>1550928846.8700004</v>
      </c>
      <c r="D23" s="16">
        <v>354250491.39999998</v>
      </c>
      <c r="E23" s="20">
        <f t="shared" si="5"/>
        <v>1905179338.2700005</v>
      </c>
      <c r="F23" s="16">
        <v>1953080615.0900009</v>
      </c>
      <c r="G23" s="16">
        <v>1953080615.0900009</v>
      </c>
      <c r="H23" s="20">
        <f t="shared" si="6"/>
        <v>-47901276.82000041</v>
      </c>
    </row>
    <row r="24" spans="2:8" x14ac:dyDescent="0.25">
      <c r="B24" s="12" t="s">
        <v>25</v>
      </c>
      <c r="C24" s="16">
        <v>139702429.38</v>
      </c>
      <c r="D24" s="16">
        <v>21472816</v>
      </c>
      <c r="E24" s="20">
        <f t="shared" si="5"/>
        <v>161175245.38</v>
      </c>
      <c r="F24" s="16">
        <v>158283882.44999999</v>
      </c>
      <c r="G24" s="16">
        <v>158283882.44999999</v>
      </c>
      <c r="H24" s="20">
        <f t="shared" si="6"/>
        <v>2891362.9300000072</v>
      </c>
    </row>
    <row r="25" spans="2:8" ht="24" x14ac:dyDescent="0.25">
      <c r="B25" s="12" t="s">
        <v>26</v>
      </c>
      <c r="C25" s="16">
        <v>69737451.950000003</v>
      </c>
      <c r="D25" s="16">
        <v>-170000</v>
      </c>
      <c r="E25" s="20">
        <f t="shared" si="5"/>
        <v>69567451.950000003</v>
      </c>
      <c r="F25" s="16">
        <v>66766251.539999999</v>
      </c>
      <c r="G25" s="16">
        <v>66766251.539999999</v>
      </c>
      <c r="H25" s="20">
        <f t="shared" si="6"/>
        <v>2801200.4100000039</v>
      </c>
    </row>
    <row r="26" spans="2:8" x14ac:dyDescent="0.25">
      <c r="B26" s="12" t="s">
        <v>27</v>
      </c>
      <c r="C26" s="17">
        <v>69225836.159999996</v>
      </c>
      <c r="D26" s="17">
        <v>-2200000</v>
      </c>
      <c r="E26" s="20">
        <f t="shared" si="5"/>
        <v>67025836.159999996</v>
      </c>
      <c r="F26" s="17">
        <v>61823214.890000001</v>
      </c>
      <c r="G26" s="17">
        <v>61823214.890000001</v>
      </c>
      <c r="H26" s="20">
        <f t="shared" si="6"/>
        <v>5202621.2699999958</v>
      </c>
    </row>
    <row r="27" spans="2:8" x14ac:dyDescent="0.25">
      <c r="B27" s="12" t="s">
        <v>28</v>
      </c>
      <c r="C27" s="16">
        <v>684374158.38999999</v>
      </c>
      <c r="D27" s="16">
        <v>-100000000</v>
      </c>
      <c r="E27" s="20">
        <f t="shared" si="5"/>
        <v>584374158.38999999</v>
      </c>
      <c r="F27" s="16">
        <v>598408551.89999998</v>
      </c>
      <c r="G27" s="16">
        <v>598408551.89999998</v>
      </c>
      <c r="H27" s="20">
        <f t="shared" si="6"/>
        <v>-14034393.50999999</v>
      </c>
    </row>
    <row r="28" spans="2:8" x14ac:dyDescent="0.25">
      <c r="B28" s="12" t="s">
        <v>29</v>
      </c>
      <c r="C28" s="16">
        <v>85965311.659999996</v>
      </c>
      <c r="D28" s="16">
        <v>-4362000</v>
      </c>
      <c r="E28" s="20">
        <f t="shared" si="5"/>
        <v>81603311.659999996</v>
      </c>
      <c r="F28" s="16">
        <v>87434239.750000015</v>
      </c>
      <c r="G28" s="16">
        <v>87434239.750000015</v>
      </c>
      <c r="H28" s="20">
        <f t="shared" si="6"/>
        <v>-5830928.0900000185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7802163.1400000006</v>
      </c>
      <c r="D30" s="4">
        <f t="shared" ref="D30:H30" si="7">SUM(D31:D39)</f>
        <v>-3200000</v>
      </c>
      <c r="E30" s="19">
        <f t="shared" si="7"/>
        <v>4602163.1400000006</v>
      </c>
      <c r="F30" s="4">
        <f t="shared" si="7"/>
        <v>8174672.3799999999</v>
      </c>
      <c r="G30" s="4">
        <f t="shared" si="7"/>
        <v>8174672.3799999999</v>
      </c>
      <c r="H30" s="19">
        <f t="shared" si="7"/>
        <v>-3572509.2399999998</v>
      </c>
    </row>
    <row r="31" spans="2:8" ht="24" x14ac:dyDescent="0.25">
      <c r="B31" s="12" t="s">
        <v>31</v>
      </c>
      <c r="C31" s="16">
        <v>6853364.4100000001</v>
      </c>
      <c r="D31" s="16">
        <v>-3200000</v>
      </c>
      <c r="E31" s="20">
        <f t="shared" ref="E31:E39" si="8">SUM(C31:D31)</f>
        <v>3653364.41</v>
      </c>
      <c r="F31" s="16">
        <v>6980788.1699999999</v>
      </c>
      <c r="G31" s="16">
        <v>6980788.1699999999</v>
      </c>
      <c r="H31" s="20">
        <f t="shared" ref="H31:H39" si="9">SUM(E31-F31)</f>
        <v>-3327423.76</v>
      </c>
    </row>
    <row r="32" spans="2:8" x14ac:dyDescent="0.25">
      <c r="B32" s="12" t="s">
        <v>32</v>
      </c>
      <c r="C32" s="16">
        <v>948798.73</v>
      </c>
      <c r="D32" s="16">
        <v>0</v>
      </c>
      <c r="E32" s="20">
        <f t="shared" si="8"/>
        <v>948798.73</v>
      </c>
      <c r="F32" s="16">
        <v>1193884.21</v>
      </c>
      <c r="G32" s="16">
        <v>1193884.21</v>
      </c>
      <c r="H32" s="20">
        <f t="shared" si="9"/>
        <v>-245085.47999999998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910612019.52999997</v>
      </c>
      <c r="D47" s="4">
        <f t="shared" ref="D47:H47" si="13">SUM(D48,D58,D67,D78)</f>
        <v>44145337.390000001</v>
      </c>
      <c r="E47" s="19">
        <f t="shared" si="13"/>
        <v>954757356.91999996</v>
      </c>
      <c r="F47" s="4">
        <f t="shared" si="13"/>
        <v>1217994454.7600002</v>
      </c>
      <c r="G47" s="4">
        <f t="shared" si="13"/>
        <v>1217994454.7600002</v>
      </c>
      <c r="H47" s="19">
        <f t="shared" si="13"/>
        <v>-263237097.84000033</v>
      </c>
    </row>
    <row r="48" spans="2:8" ht="15" customHeight="1" x14ac:dyDescent="0.25">
      <c r="B48" s="10" t="s">
        <v>13</v>
      </c>
      <c r="C48" s="4">
        <f>SUM(C49:C56)</f>
        <v>395111961.52999997</v>
      </c>
      <c r="D48" s="4">
        <f t="shared" ref="D48:H48" si="14">SUM(D49:D56)</f>
        <v>34260188.880000003</v>
      </c>
      <c r="E48" s="19">
        <f t="shared" si="14"/>
        <v>429372150.40999997</v>
      </c>
      <c r="F48" s="4">
        <f t="shared" si="14"/>
        <v>722667054.87000024</v>
      </c>
      <c r="G48" s="4">
        <f t="shared" si="14"/>
        <v>722667054.87000024</v>
      </c>
      <c r="H48" s="19">
        <f t="shared" si="14"/>
        <v>-293294904.46000028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56100000</v>
      </c>
      <c r="D53" s="16">
        <v>750000</v>
      </c>
      <c r="E53" s="20">
        <f t="shared" si="15"/>
        <v>56850000</v>
      </c>
      <c r="F53" s="16">
        <v>750000</v>
      </c>
      <c r="G53" s="16">
        <v>750000</v>
      </c>
      <c r="H53" s="20">
        <f t="shared" si="16"/>
        <v>56100000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339011961.52999997</v>
      </c>
      <c r="D55" s="16">
        <v>33510188.880000003</v>
      </c>
      <c r="E55" s="20">
        <f t="shared" si="15"/>
        <v>372522150.40999997</v>
      </c>
      <c r="F55" s="16">
        <v>721917054.87000024</v>
      </c>
      <c r="G55" s="16">
        <v>721917054.87000024</v>
      </c>
      <c r="H55" s="20">
        <f t="shared" si="16"/>
        <v>-349394904.46000028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15" customHeight="1" x14ac:dyDescent="0.25">
      <c r="B58" s="10" t="s">
        <v>22</v>
      </c>
      <c r="C58" s="4">
        <f>SUM(C59:C65)</f>
        <v>515500058</v>
      </c>
      <c r="D58" s="4">
        <f t="shared" ref="D58:H58" si="17">SUM(D59:D65)</f>
        <v>9885148.5099999998</v>
      </c>
      <c r="E58" s="19">
        <f t="shared" si="17"/>
        <v>525385206.50999999</v>
      </c>
      <c r="F58" s="4">
        <f t="shared" si="17"/>
        <v>495327399.89000005</v>
      </c>
      <c r="G58" s="4">
        <f t="shared" si="17"/>
        <v>495327399.89000005</v>
      </c>
      <c r="H58" s="19">
        <f t="shared" si="17"/>
        <v>30057806.619999945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515500058</v>
      </c>
      <c r="D60" s="16">
        <v>8582148.5099999998</v>
      </c>
      <c r="E60" s="20">
        <f t="shared" si="18"/>
        <v>524082206.50999999</v>
      </c>
      <c r="F60" s="16">
        <v>494024399.89000005</v>
      </c>
      <c r="G60" s="16">
        <v>494024399.89000005</v>
      </c>
      <c r="H60" s="20">
        <f t="shared" si="19"/>
        <v>30057806.619999945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211000</v>
      </c>
      <c r="E63" s="20">
        <f t="shared" si="18"/>
        <v>211000</v>
      </c>
      <c r="F63" s="17">
        <v>211000</v>
      </c>
      <c r="G63" s="17">
        <v>211000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1092000</v>
      </c>
      <c r="E65" s="20">
        <f t="shared" si="18"/>
        <v>1092000</v>
      </c>
      <c r="F65" s="16">
        <v>1092000</v>
      </c>
      <c r="G65" s="16">
        <v>1092000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5444696075.2200003</v>
      </c>
      <c r="D84" s="5">
        <f t="shared" ref="D84:H84" si="26">SUM(D10,D47)</f>
        <v>381635133.39999998</v>
      </c>
      <c r="E84" s="21">
        <f>SUM(E10,E47)</f>
        <v>5826331208.6199999</v>
      </c>
      <c r="F84" s="5">
        <f t="shared" si="26"/>
        <v>5743615870.1900015</v>
      </c>
      <c r="G84" s="5">
        <f t="shared" si="26"/>
        <v>5743615870.1900015</v>
      </c>
      <c r="H84" s="21">
        <f t="shared" si="26"/>
        <v>82715338.42999953</v>
      </c>
    </row>
    <row r="85" spans="2:8" x14ac:dyDescent="0.25">
      <c r="C85" s="6"/>
      <c r="D85" s="6"/>
      <c r="E85" s="6"/>
      <c r="F85" s="6"/>
      <c r="G85" s="6"/>
      <c r="H85" s="6"/>
    </row>
    <row r="86" spans="2:8" x14ac:dyDescent="0.25">
      <c r="C86" s="6"/>
      <c r="D86" s="6"/>
      <c r="E86" s="6"/>
      <c r="F86" s="6"/>
      <c r="G86" s="6"/>
      <c r="H86" s="6"/>
    </row>
    <row r="87" spans="2:8" x14ac:dyDescent="0.25">
      <c r="C87" s="6"/>
      <c r="D87" s="6"/>
      <c r="E87" s="6"/>
      <c r="F87" s="6"/>
      <c r="G87" s="6"/>
      <c r="H87" s="6"/>
    </row>
    <row r="88" spans="2:8" x14ac:dyDescent="0.25">
      <c r="C88" s="6"/>
      <c r="D88" s="6"/>
      <c r="E88" s="6"/>
      <c r="F88" s="6"/>
      <c r="G88" s="6"/>
      <c r="H88" s="6"/>
    </row>
    <row r="89" spans="2:8" x14ac:dyDescent="0.25">
      <c r="C89" s="6"/>
      <c r="D89" s="6"/>
      <c r="E89" s="6"/>
      <c r="F89" s="6"/>
      <c r="G89" s="6"/>
      <c r="H89" s="6"/>
    </row>
    <row r="90" spans="2:8" x14ac:dyDescent="0.25">
      <c r="C90" s="6"/>
      <c r="D90" s="6"/>
      <c r="E90" s="6"/>
      <c r="F90" s="6"/>
      <c r="H90" s="6"/>
    </row>
    <row r="91" spans="2:8" x14ac:dyDescent="0.25">
      <c r="C91" s="6"/>
      <c r="D91" s="6"/>
      <c r="E91" s="6"/>
      <c r="F91" s="6"/>
      <c r="G91" s="6"/>
      <c r="H91" s="6"/>
    </row>
    <row r="92" spans="2:8" x14ac:dyDescent="0.25">
      <c r="C92" s="6"/>
      <c r="D92" s="6"/>
      <c r="E92" s="6"/>
      <c r="F92" s="6"/>
      <c r="G92" s="6"/>
      <c r="H92" s="6"/>
    </row>
  </sheetData>
  <sheetProtection algorithmName="SHA-512" hashValue="XdvV0hMSqhvr6WtHpz84uX0RMSPDih78IyRzLMOsoszt7NsWxf9hJTeQJSlSIceEMW/r4ExwjEXfCrPLtVw9bA==" saltValue="enIyLUK5LNDR/hW7WRwm5Q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2020-01-08T22:29:57Z</dcterms:created>
  <dcterms:modified xsi:type="dcterms:W3CDTF">2021-01-27T19:24:09Z</dcterms:modified>
</cp:coreProperties>
</file>